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PANYAN\Downloads\"/>
    </mc:Choice>
  </mc:AlternateContent>
  <bookViews>
    <workbookView xWindow="0" yWindow="0" windowWidth="28800" windowHeight="12180"/>
  </bookViews>
  <sheets>
    <sheet name="2025" sheetId="2" r:id="rId1"/>
    <sheet name="Лист1" sheetId="1" r:id="rId2"/>
    <sheet name="Лист4" sheetId="5" r:id="rId3"/>
    <sheet name="Лист2" sheetId="3" r:id="rId4"/>
  </sheets>
  <calcPr calcId="162913"/>
</workbook>
</file>

<file path=xl/calcChain.xml><?xml version="1.0" encoding="utf-8"?>
<calcChain xmlns="http://schemas.openxmlformats.org/spreadsheetml/2006/main">
  <c r="G161" i="2" l="1"/>
  <c r="G96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42" i="2"/>
  <c r="G143" i="2"/>
  <c r="G144" i="2"/>
  <c r="G145" i="2"/>
  <c r="G146" i="2"/>
  <c r="G147" i="2"/>
  <c r="G97" i="2"/>
  <c r="G125" i="2" l="1"/>
  <c r="G120" i="2"/>
  <c r="G113" i="2" l="1"/>
  <c r="G112" i="2"/>
  <c r="G106" i="2"/>
  <c r="G67" i="2" l="1"/>
  <c r="G68" i="2"/>
  <c r="G66" i="2"/>
  <c r="G111" i="2"/>
  <c r="G110" i="2"/>
  <c r="G59" i="2"/>
  <c r="G84" i="2"/>
  <c r="G137" i="2"/>
  <c r="G65" i="2"/>
  <c r="G64" i="2"/>
  <c r="G63" i="2"/>
  <c r="G62" i="2"/>
  <c r="G61" i="2"/>
  <c r="G23" i="2"/>
  <c r="G22" i="2"/>
  <c r="G60" i="2"/>
  <c r="G58" i="2"/>
  <c r="G57" i="2"/>
  <c r="G56" i="2"/>
  <c r="G55" i="2"/>
  <c r="G39" i="2"/>
  <c r="G54" i="2"/>
  <c r="G53" i="2"/>
  <c r="G45" i="2"/>
  <c r="G52" i="2"/>
  <c r="G51" i="2"/>
  <c r="G50" i="2"/>
  <c r="G49" i="2"/>
  <c r="G48" i="2"/>
  <c r="G47" i="2"/>
  <c r="G46" i="2"/>
  <c r="G44" i="2"/>
  <c r="G43" i="2"/>
  <c r="G134" i="2" l="1"/>
  <c r="G135" i="2"/>
  <c r="G136" i="2"/>
  <c r="G138" i="2"/>
  <c r="G109" i="2"/>
  <c r="G75" i="2"/>
  <c r="G139" i="2" l="1"/>
  <c r="G118" i="2"/>
  <c r="G122" i="2"/>
  <c r="G123" i="2"/>
  <c r="G124" i="2"/>
  <c r="G126" i="2"/>
  <c r="G132" i="2" l="1"/>
  <c r="G73" i="2"/>
  <c r="G95" i="2"/>
  <c r="G98" i="2"/>
  <c r="G99" i="2"/>
  <c r="G100" i="2"/>
  <c r="G101" i="2"/>
  <c r="G102" i="2"/>
  <c r="G103" i="2"/>
  <c r="G104" i="2"/>
  <c r="G105" i="2"/>
  <c r="G107" i="2"/>
  <c r="G108" i="2"/>
  <c r="G94" i="2"/>
  <c r="G87" i="2"/>
  <c r="G88" i="2"/>
  <c r="G89" i="2"/>
  <c r="G90" i="2"/>
  <c r="G91" i="2"/>
  <c r="G92" i="2"/>
  <c r="G93" i="2"/>
  <c r="G74" i="2"/>
  <c r="G76" i="2"/>
  <c r="G77" i="2"/>
  <c r="G78" i="2"/>
  <c r="G79" i="2"/>
  <c r="G80" i="2"/>
  <c r="G81" i="2"/>
  <c r="G82" i="2"/>
  <c r="G83" i="2"/>
  <c r="G85" i="2"/>
  <c r="G86" i="2"/>
  <c r="G72" i="2"/>
  <c r="G42" i="2" l="1"/>
  <c r="G41" i="2"/>
  <c r="G40" i="2"/>
  <c r="G38" i="2"/>
  <c r="G32" i="2"/>
  <c r="G37" i="2"/>
  <c r="G33" i="2"/>
  <c r="G31" i="2"/>
  <c r="G30" i="2"/>
  <c r="G36" i="2"/>
  <c r="G35" i="2"/>
  <c r="G34" i="2"/>
  <c r="G29" i="2"/>
  <c r="G28" i="2"/>
  <c r="G27" i="2"/>
  <c r="G71" i="2"/>
  <c r="G114" i="2" s="1"/>
  <c r="G16" i="2" l="1"/>
  <c r="G26" i="2"/>
  <c r="G25" i="2"/>
  <c r="G24" i="2"/>
  <c r="G21" i="2"/>
  <c r="G20" i="2"/>
  <c r="G19" i="2"/>
  <c r="G18" i="2"/>
  <c r="G17" i="2"/>
  <c r="G69" i="2" l="1"/>
  <c r="G140" i="2" s="1"/>
  <c r="R6" i="3"/>
  <c r="R7" i="3"/>
  <c r="R2" i="3"/>
  <c r="R3" i="3"/>
  <c r="R4" i="3"/>
  <c r="R5" i="3"/>
  <c r="R1" i="3"/>
  <c r="L10" i="5"/>
  <c r="L26" i="5"/>
  <c r="H4" i="5"/>
  <c r="L4" i="5" s="1"/>
  <c r="H5" i="5"/>
  <c r="L5" i="5" s="1"/>
  <c r="H6" i="5"/>
  <c r="L6" i="5" s="1"/>
  <c r="H7" i="5"/>
  <c r="L7" i="5" s="1"/>
  <c r="H8" i="5"/>
  <c r="L8" i="5" s="1"/>
  <c r="H9" i="5"/>
  <c r="L9" i="5" s="1"/>
  <c r="H11" i="5"/>
  <c r="L11" i="5" s="1"/>
  <c r="H12" i="5"/>
  <c r="L12" i="5" s="1"/>
  <c r="H13" i="5"/>
  <c r="L13" i="5" s="1"/>
  <c r="H14" i="5"/>
  <c r="L14" i="5" s="1"/>
  <c r="H15" i="5"/>
  <c r="L15" i="5" s="1"/>
  <c r="H16" i="5"/>
  <c r="L16" i="5" s="1"/>
  <c r="H17" i="5"/>
  <c r="L17" i="5" s="1"/>
  <c r="H18" i="5"/>
  <c r="L18" i="5" s="1"/>
  <c r="H19" i="5"/>
  <c r="L19" i="5" s="1"/>
  <c r="H20" i="5"/>
  <c r="L20" i="5" s="1"/>
  <c r="H21" i="5"/>
  <c r="L21" i="5" s="1"/>
  <c r="H22" i="5"/>
  <c r="L22" i="5" s="1"/>
  <c r="H23" i="5"/>
  <c r="L23" i="5" s="1"/>
  <c r="H24" i="5"/>
  <c r="L24" i="5" s="1"/>
  <c r="H25" i="5"/>
  <c r="L25" i="5" s="1"/>
  <c r="H27" i="5"/>
  <c r="L27" i="5" s="1"/>
  <c r="H28" i="5"/>
  <c r="L28" i="5" s="1"/>
  <c r="H29" i="5"/>
  <c r="L29" i="5" s="1"/>
  <c r="H30" i="5"/>
  <c r="H31" i="5"/>
  <c r="L31" i="5" s="1"/>
  <c r="H32" i="5"/>
  <c r="L32" i="5" s="1"/>
  <c r="H33" i="5"/>
  <c r="L33" i="5" s="1"/>
  <c r="H34" i="5"/>
  <c r="L34" i="5" s="1"/>
  <c r="H35" i="5"/>
  <c r="L35" i="5" s="1"/>
  <c r="H36" i="5"/>
  <c r="L36" i="5" s="1"/>
  <c r="H37" i="5"/>
  <c r="L37" i="5" s="1"/>
  <c r="H38" i="5"/>
  <c r="L38" i="5" s="1"/>
  <c r="H39" i="5"/>
  <c r="L39" i="5" s="1"/>
  <c r="H40" i="5"/>
  <c r="L40" i="5" s="1"/>
  <c r="H41" i="5"/>
  <c r="L41" i="5" s="1"/>
  <c r="H42" i="5"/>
  <c r="L42" i="5" s="1"/>
  <c r="H43" i="5"/>
  <c r="L43" i="5"/>
  <c r="H44" i="5"/>
  <c r="L44" i="5" s="1"/>
  <c r="H3" i="5"/>
  <c r="L3" i="5" s="1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71" i="3"/>
  <c r="I10" i="3"/>
  <c r="I11" i="3"/>
  <c r="I2" i="3"/>
  <c r="I3" i="3"/>
  <c r="I4" i="3"/>
  <c r="I5" i="3"/>
  <c r="I6" i="3"/>
  <c r="I7" i="3"/>
  <c r="I8" i="3"/>
  <c r="I9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K2" i="3"/>
  <c r="K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1" i="3"/>
  <c r="I1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2" i="3"/>
  <c r="F1" i="3"/>
  <c r="T2" i="1"/>
  <c r="T3" i="1"/>
  <c r="T4" i="1"/>
  <c r="T5" i="1"/>
  <c r="T6" i="1"/>
  <c r="T1" i="1"/>
  <c r="L2" i="1"/>
  <c r="L3" i="1"/>
  <c r="L4" i="1"/>
  <c r="L5" i="1"/>
  <c r="L6" i="1"/>
  <c r="L7" i="1"/>
  <c r="L1" i="1"/>
  <c r="F67" i="3" l="1"/>
  <c r="I45" i="3"/>
  <c r="F100" i="3"/>
  <c r="R8" i="3"/>
</calcChain>
</file>

<file path=xl/sharedStrings.xml><?xml version="1.0" encoding="utf-8"?>
<sst xmlns="http://schemas.openxmlformats.org/spreadsheetml/2006/main" count="797" uniqueCount="299">
  <si>
    <t>60170000</t>
  </si>
  <si>
    <t>79810000</t>
  </si>
  <si>
    <t>55521300</t>
  </si>
  <si>
    <t>55521400</t>
  </si>
  <si>
    <t>Գնման առարկայի</t>
  </si>
  <si>
    <t>Գնման ձևը</t>
  </si>
  <si>
    <t>Չափի միավորը</t>
  </si>
  <si>
    <t>Միավորի գինը</t>
  </si>
  <si>
    <t>Քանակը</t>
  </si>
  <si>
    <t>միջանցիկ ծածկագիրը` ըստ ԳՄԱ դասակարգման</t>
  </si>
  <si>
    <t>անվանումը</t>
  </si>
  <si>
    <t>ուղևորափոխադրող տրանսպորտային միջոցների վարձակալություն` վարորդի հետ միասին</t>
  </si>
  <si>
    <t xml:space="preserve"> տպագրական ծառայություններ</t>
  </si>
  <si>
    <t xml:space="preserve"> սննդի առաքման ծառայություններ</t>
  </si>
  <si>
    <t xml:space="preserve"> հյուրանոցային ծառայություններ</t>
  </si>
  <si>
    <t xml:space="preserve"> տաքսի ծառայություններ</t>
  </si>
  <si>
    <t xml:space="preserve"> ճաշկերույթների կազմակերպում</t>
  </si>
  <si>
    <t>տարածքների վարձակալության ծառայություններ</t>
  </si>
  <si>
    <t>ՄԱ</t>
  </si>
  <si>
    <t>Ծառայություններ</t>
  </si>
  <si>
    <t>հատ</t>
  </si>
  <si>
    <t>ձողիկներ</t>
  </si>
  <si>
    <t>փայլաթիթեղ</t>
  </si>
  <si>
    <t>յուղաթուղթ</t>
  </si>
  <si>
    <t>սննդային թաղանթ</t>
  </si>
  <si>
    <t xml:space="preserve"> սպունգներ</t>
  </si>
  <si>
    <t xml:space="preserve"> օճառ հեղուկ</t>
  </si>
  <si>
    <t xml:space="preserve"> մաքրող կտորներ</t>
  </si>
  <si>
    <t xml:space="preserve"> խոհանոցի սրբիչներ</t>
  </si>
  <si>
    <t>պոլիէթիլենային այլ արտադրանք` մեկանգամյա օգտագործման տոպրակ</t>
  </si>
  <si>
    <t xml:space="preserve"> լվացող նյութեր ափսեների</t>
  </si>
  <si>
    <t xml:space="preserve"> մաքրող նյութեր` գազի համար</t>
  </si>
  <si>
    <t>տուփ</t>
  </si>
  <si>
    <t>կարտոֆիլ</t>
  </si>
  <si>
    <t>բազուկ</t>
  </si>
  <si>
    <t>գազար</t>
  </si>
  <si>
    <t>լոբի</t>
  </si>
  <si>
    <t>գլուխ  սոխ</t>
  </si>
  <si>
    <t>ոսպ</t>
  </si>
  <si>
    <t>պահածոյացված կանաչ ոլոռ</t>
  </si>
  <si>
    <t>բրինձ</t>
  </si>
  <si>
    <t>հնդկաձավար</t>
  </si>
  <si>
    <t>մակարոնեղեն</t>
  </si>
  <si>
    <t>խնձոր</t>
  </si>
  <si>
    <t>տոմատի մածուկ</t>
  </si>
  <si>
    <t>չիր</t>
  </si>
  <si>
    <t xml:space="preserve"> աղ, կերակրի, մանր</t>
  </si>
  <si>
    <t>կգ</t>
  </si>
  <si>
    <t>լիտր</t>
  </si>
  <si>
    <t xml:space="preserve"> 1-ին տեսակի ցորենի ալյուր</t>
  </si>
  <si>
    <t>կաղամբ մաքրած</t>
  </si>
  <si>
    <t>սխտոր գլուխ</t>
  </si>
  <si>
    <t xml:space="preserve"> բիբար</t>
  </si>
  <si>
    <t xml:space="preserve"> կիտրոն</t>
  </si>
  <si>
    <t xml:space="preserve"> շաքարավազ սպիտակ</t>
  </si>
  <si>
    <t xml:space="preserve"> խմորիչ</t>
  </si>
  <si>
    <t xml:space="preserve"> սոխ, կանաչ</t>
  </si>
  <si>
    <t xml:space="preserve"> կանաչի, խառը </t>
  </si>
  <si>
    <t xml:space="preserve"> արևածաղկի ձեթ, չռաֆինացված, (չզտված)</t>
  </si>
  <si>
    <t>30192121</t>
  </si>
  <si>
    <t>30192130</t>
  </si>
  <si>
    <t>30192133</t>
  </si>
  <si>
    <t>30192100</t>
  </si>
  <si>
    <t>30197234</t>
  </si>
  <si>
    <t>30197322</t>
  </si>
  <si>
    <t>30199410</t>
  </si>
  <si>
    <t>30192125</t>
  </si>
  <si>
    <t>30197112</t>
  </si>
  <si>
    <t>30197120</t>
  </si>
  <si>
    <t>30197220</t>
  </si>
  <si>
    <t>30192111</t>
  </si>
  <si>
    <t>30192114</t>
  </si>
  <si>
    <t>30192910</t>
  </si>
  <si>
    <t>30192920</t>
  </si>
  <si>
    <t>30193200</t>
  </si>
  <si>
    <t>գրիչ գնդիկավոր</t>
  </si>
  <si>
    <t xml:space="preserve"> մատիտներ</t>
  </si>
  <si>
    <t xml:space="preserve"> ռետին հասարակ</t>
  </si>
  <si>
    <t xml:space="preserve"> կոճգամներ</t>
  </si>
  <si>
    <t xml:space="preserve"> թղթի ամրակներ</t>
  </si>
  <si>
    <t xml:space="preserve"> սրիչներ</t>
  </si>
  <si>
    <t>սոսնձամատիտ, գրասենյակային</t>
  </si>
  <si>
    <t xml:space="preserve"> հաշվասարք, գրասենյակային</t>
  </si>
  <si>
    <t xml:space="preserve"> էջաբաժանիչ</t>
  </si>
  <si>
    <t xml:space="preserve"> թղթապանակ, պոլիմերային թաղանթ, ֆայլ</t>
  </si>
  <si>
    <t xml:space="preserve"> թղթապանակ, կոշտ կազմով</t>
  </si>
  <si>
    <t xml:space="preserve"> կարիչ, 20-50 թերթի համար</t>
  </si>
  <si>
    <t xml:space="preserve"> կարիչ, 50-ից ավելի թերթի համար</t>
  </si>
  <si>
    <t xml:space="preserve"> կարիչի մետաղալարե կապեր, փոքր</t>
  </si>
  <si>
    <t xml:space="preserve"> կարիչի մետաղալարե կապեր, միջին</t>
  </si>
  <si>
    <t>դակիչ միջին</t>
  </si>
  <si>
    <t xml:space="preserve"> թուղթ նշումների համար, սոսնձվածքով</t>
  </si>
  <si>
    <t xml:space="preserve"> ինքնակպչուն թուղթ, A4</t>
  </si>
  <si>
    <t xml:space="preserve">թուղթ, A4 ֆորմատի </t>
  </si>
  <si>
    <t xml:space="preserve"> կավճապատ թուղթ, A4</t>
  </si>
  <si>
    <t xml:space="preserve"> նոթատետրեր</t>
  </si>
  <si>
    <t xml:space="preserve"> մկրատ, գրասենյակային</t>
  </si>
  <si>
    <t xml:space="preserve"> պոլիմերային ինքնակպչուն ժապավեն, 48մմx100մ տնտեսական, մեծ</t>
  </si>
  <si>
    <t xml:space="preserve"> պոլիմերային ինքնակպչուն ժապավեն, 19մմx36մ գրասենյակային, փոքր</t>
  </si>
  <si>
    <t>սկոչ` երկկողմանի սոսնձված</t>
  </si>
  <si>
    <t xml:space="preserve"> գրասենյակային գիրք, մատյան, 70-200էջ, տողանի, սպիտակ էջերով</t>
  </si>
  <si>
    <t xml:space="preserve"> թանաքի բարձիկներ</t>
  </si>
  <si>
    <t xml:space="preserve"> թանաք, կնիքի բարձիկի համար</t>
  </si>
  <si>
    <t xml:space="preserve"> ուղղիչ երիզներ կամ ժապավեններ</t>
  </si>
  <si>
    <t xml:space="preserve"> ուղղիչ հեղուկներ</t>
  </si>
  <si>
    <t xml:space="preserve"> գրենական պիտույքների դասավորման համարանքներ և պարագաներ</t>
  </si>
  <si>
    <t xml:space="preserve"> փաստաթղթերի համար նախատեսված, սեղանի վրա դրվող դարակաշարեր</t>
  </si>
  <si>
    <t>թղթապանակ` ֆայլերով</t>
  </si>
  <si>
    <t xml:space="preserve"> թուղթ նշումների, տրցակներով</t>
  </si>
  <si>
    <t>մարինացված վարունգ</t>
  </si>
  <si>
    <t>հավի մսեղիք</t>
  </si>
  <si>
    <t>մեկանգամյա օգտագործման բաժակներ</t>
  </si>
  <si>
    <t xml:space="preserve"> թղթի ամրակներ՝ մետաղյա</t>
  </si>
  <si>
    <t xml:space="preserve"> մարկերներ՝ ընդգծող</t>
  </si>
  <si>
    <t xml:space="preserve"> մարկերներ՝ գրատախտակի</t>
  </si>
  <si>
    <t>ապակարիչ</t>
  </si>
  <si>
    <t>թղթապանակ` ռետինե ամրակով</t>
  </si>
  <si>
    <t xml:space="preserve"> թուղթ նշումների համար, էջանիշ</t>
  </si>
  <si>
    <t>30195700</t>
  </si>
  <si>
    <t>գրատախտակների մաքրման պարագա</t>
  </si>
  <si>
    <t>քանոն, պլաստիկ</t>
  </si>
  <si>
    <t xml:space="preserve"> կարիչ, մեծ</t>
  </si>
  <si>
    <t xml:space="preserve"> կարիչի մետաղալարե կապեր, մեծ</t>
  </si>
  <si>
    <t>Գումարը (հազ, դրամ)</t>
  </si>
  <si>
    <t>ձու 01 կարգի</t>
  </si>
  <si>
    <t>մեկանգամյա օգտագործման ձեռնոցներ</t>
  </si>
  <si>
    <t>ձեռքի թղթե սրբիչներ</t>
  </si>
  <si>
    <t>թղթե անձեռոցիկներ</t>
  </si>
  <si>
    <t>Ընդամենը քանակ</t>
  </si>
  <si>
    <t>Գին</t>
  </si>
  <si>
    <t>Ծախսած գումար</t>
  </si>
  <si>
    <t>Մնացորդ ապրանքի</t>
  </si>
  <si>
    <t>մատիտներ</t>
  </si>
  <si>
    <t xml:space="preserve"> </t>
  </si>
  <si>
    <t>CPV</t>
  </si>
  <si>
    <t>անվանում</t>
  </si>
  <si>
    <t>չափի միավոր</t>
  </si>
  <si>
    <t>գին</t>
  </si>
  <si>
    <t>քանակ</t>
  </si>
  <si>
    <t>գումար</t>
  </si>
  <si>
    <t>Skzbnakan</t>
  </si>
  <si>
    <t>19641000</t>
  </si>
  <si>
    <t>30100000</t>
  </si>
  <si>
    <t>գրասենյակային մեքենաներ, սարքավորումներ և նյութեր` բացառությամբ համակարգիչների, տպիչների և կահույքի</t>
  </si>
  <si>
    <t>Զուգարանի թուղթ</t>
  </si>
  <si>
    <t>Թղթե անձեռոցիկ</t>
  </si>
  <si>
    <t>39831246</t>
  </si>
  <si>
    <t>տնտեսական ապրանքներ</t>
  </si>
  <si>
    <t>ամիս</t>
  </si>
  <si>
    <t>Ապրանքներ</t>
  </si>
  <si>
    <t>անձ</t>
  </si>
  <si>
    <t>Լվ. փոշի</t>
  </si>
  <si>
    <t>Մարտկոց</t>
  </si>
  <si>
    <t>Խոնավ անձեռոցիկ</t>
  </si>
  <si>
    <t>Սեղանի շոր</t>
  </si>
  <si>
    <t>Ամանի հեղուկ</t>
  </si>
  <si>
    <t>Մոմ</t>
  </si>
  <si>
    <t>Շտրիխ</t>
  </si>
  <si>
    <t>մետր</t>
  </si>
  <si>
    <t>Էլեկտրոէներգիա</t>
  </si>
  <si>
    <t>Կվտ/ժ</t>
  </si>
  <si>
    <t>Կրթություն թերթ</t>
  </si>
  <si>
    <t>Կապ</t>
  </si>
  <si>
    <t>ՊՊՎ</t>
  </si>
  <si>
    <t>Լոռի թ/խ</t>
  </si>
  <si>
    <t>տարի</t>
  </si>
  <si>
    <t>Ուսուցչի թափուր տեղի հայտարարություն</t>
  </si>
  <si>
    <t xml:space="preserve">ԷԿԵՆԳ </t>
  </si>
  <si>
    <t>Աղբահանություն</t>
  </si>
  <si>
    <t>Հաց կամ ցորենի ալյուր</t>
  </si>
  <si>
    <t>Բրինձ</t>
  </si>
  <si>
    <t>Մակարոն</t>
  </si>
  <si>
    <t>Բուսական յուղ</t>
  </si>
  <si>
    <t>Ոլոռ դեղին</t>
  </si>
  <si>
    <t>Ոսպ</t>
  </si>
  <si>
    <t>Հատիկ լոբի</t>
  </si>
  <si>
    <t>Պանիր</t>
  </si>
  <si>
    <t>Կարտոֆիլ</t>
  </si>
  <si>
    <t>Տոմատի մածուկ</t>
  </si>
  <si>
    <t>Կաղամբ</t>
  </si>
  <si>
    <t>Գազար</t>
  </si>
  <si>
    <t>Խնձոր</t>
  </si>
  <si>
    <t>Աղ</t>
  </si>
  <si>
    <t>Ձու</t>
  </si>
  <si>
    <t>Ռախշա</t>
  </si>
  <si>
    <t>սանիտարահամաճարակային նյութեր</t>
  </si>
  <si>
    <t>Գնումների համակարգող</t>
  </si>
  <si>
    <t>լ</t>
  </si>
  <si>
    <t>Սնունդ</t>
  </si>
  <si>
    <t>Վալիկ 25սմ</t>
  </si>
  <si>
    <t>Վալիկ 20սմ</t>
  </si>
  <si>
    <t>Վալիկ 10սմ</t>
  </si>
  <si>
    <t>մ</t>
  </si>
  <si>
    <t>Ինտերնետ կապ</t>
  </si>
  <si>
    <t>39811200</t>
  </si>
  <si>
    <t>35821400</t>
  </si>
  <si>
    <t>22820000</t>
  </si>
  <si>
    <t>22811110</t>
  </si>
  <si>
    <t>44922100</t>
  </si>
  <si>
    <t>դրամ</t>
  </si>
  <si>
    <t>44322510</t>
  </si>
  <si>
    <t>39831100</t>
  </si>
  <si>
    <t>39831283</t>
  </si>
  <si>
    <t>30194320</t>
  </si>
  <si>
    <t>30192800</t>
  </si>
  <si>
    <t>22451190</t>
  </si>
  <si>
    <t>37821100</t>
  </si>
  <si>
    <t>39263400</t>
  </si>
  <si>
    <t>30190000</t>
  </si>
  <si>
    <t>30192740</t>
  </si>
  <si>
    <t>30197639</t>
  </si>
  <si>
    <t>պատվերով տպագրվող նյութեր</t>
  </si>
  <si>
    <t>39298200</t>
  </si>
  <si>
    <t>22800000</t>
  </si>
  <si>
    <t>30192700</t>
  </si>
  <si>
    <t>Ծրագիրը  հանրակրթություն</t>
  </si>
  <si>
    <t>Անվանումը` ապրանքների և ծառայությունների ձեռքբերում</t>
  </si>
  <si>
    <t>Ֆինանսավորման աղբյուրը` Պետ․բյուջե, ՄԱԿ-ի միջոցներ</t>
  </si>
  <si>
    <t>Պոլիէթիլենային պարկ, աղբի համար</t>
  </si>
  <si>
    <t>Սպունգներ</t>
  </si>
  <si>
    <t>Օճառ հեղուկ</t>
  </si>
  <si>
    <t>Ապակու շոր</t>
  </si>
  <si>
    <t>Օդի հոտազերծիչ</t>
  </si>
  <si>
    <t>Ծեփամածիկ</t>
  </si>
  <si>
    <t>Լուծիչ</t>
  </si>
  <si>
    <t>Ներկ</t>
  </si>
  <si>
    <t>Վրձին</t>
  </si>
  <si>
    <t>Լատեքս</t>
  </si>
  <si>
    <t>Սիլիկոն</t>
  </si>
  <si>
    <t>Գրունտ</t>
  </si>
  <si>
    <t>Ծածկոց</t>
  </si>
  <si>
    <t>Կահույքի մաքրող նյութ</t>
  </si>
  <si>
    <t>Ճանճի դեղ</t>
  </si>
  <si>
    <t>Սկոչ</t>
  </si>
  <si>
    <t xml:space="preserve">Սկոչ երկկողմանի </t>
  </si>
  <si>
    <t>Սիլիկոն ձող</t>
  </si>
  <si>
    <t>Դռան փական</t>
  </si>
  <si>
    <t>Մեխ 100</t>
  </si>
  <si>
    <t>Ձեռնոց</t>
  </si>
  <si>
    <t>Ներկ սփրեյ</t>
  </si>
  <si>
    <t>Շուշաթուղթ սետկա</t>
  </si>
  <si>
    <t>Ավել</t>
  </si>
  <si>
    <t>Ավել սավոկով</t>
  </si>
  <si>
    <t>Դույլով հատակի ձող</t>
  </si>
  <si>
    <t xml:space="preserve">Թուղթ, A4 ֆորմատի </t>
  </si>
  <si>
    <t>Թուղթ գունավոր</t>
  </si>
  <si>
    <t>Տետր</t>
  </si>
  <si>
    <t>Ռեգիստր</t>
  </si>
  <si>
    <t>Գրասենյակային գիրք</t>
  </si>
  <si>
    <t>Նշաթուղթ</t>
  </si>
  <si>
    <t>Քանոն, պլաստիկ</t>
  </si>
  <si>
    <t>Վատման</t>
  </si>
  <si>
    <t>Մատիտներ</t>
  </si>
  <si>
    <t>Մատիտ գծագրական</t>
  </si>
  <si>
    <t>Գրիչ</t>
  </si>
  <si>
    <t>Տարիֆիկացիա</t>
  </si>
  <si>
    <t>Շնորհակալագիր</t>
  </si>
  <si>
    <t>Ֆոտոշրջանակ</t>
  </si>
  <si>
    <t>Կավիճ</t>
  </si>
  <si>
    <t xml:space="preserve"> Թղթապանակ, պոլիմերային թաղանթ, ֆայլ</t>
  </si>
  <si>
    <t>Սոսինձ</t>
  </si>
  <si>
    <t>Սոսինձ չոր</t>
  </si>
  <si>
    <t>Ժապավեն գունավոր</t>
  </si>
  <si>
    <t>Շղարշ</t>
  </si>
  <si>
    <t>Պոմպ ձեռքի</t>
  </si>
  <si>
    <t>Ֆետր 1մ</t>
  </si>
  <si>
    <t>Գրանցամատյան ջերմ․</t>
  </si>
  <si>
    <t>Ֆայլ</t>
  </si>
  <si>
    <t>Սկրեպ</t>
  </si>
  <si>
    <t>Փուչիկ</t>
  </si>
  <si>
    <t>Աշակերտի անձ․գործ</t>
  </si>
  <si>
    <t>Պայմանագիր</t>
  </si>
  <si>
    <t>Դրոշ</t>
  </si>
  <si>
    <t>Գուաշ</t>
  </si>
  <si>
    <t>Մատյան դասալսումների</t>
  </si>
  <si>
    <t>Ալբոմ նկարչական</t>
  </si>
  <si>
    <t>Ընդհանուր բնույթի այլ ծառայություններ</t>
  </si>
  <si>
    <t>Վառելիք</t>
  </si>
  <si>
    <t>պարտադիր ատեստավորման Վերապատրաստման դասընթաց</t>
  </si>
  <si>
    <t>Գործուղում</t>
  </si>
  <si>
    <t>Ջրամատակարարում</t>
  </si>
  <si>
    <t>Ախտահանիչ հեղուկ նյութեր ձեռքերի համար սփրեյ 0.5լ</t>
  </si>
  <si>
    <t>Դիմակ</t>
  </si>
  <si>
    <t>Սրբիչ թուղթ</t>
  </si>
  <si>
    <t>Անձեռոցիկներ՝ հակաբակտերիալ</t>
  </si>
  <si>
    <t>Ախտահանիչ հեղուկ նյութեր ձեռքերի համար</t>
  </si>
  <si>
    <t>Քարթրիջի լիցք., փոխարինում</t>
  </si>
  <si>
    <t xml:space="preserve">Տնօրեն՝                           Վ.Սահակյան </t>
  </si>
  <si>
    <t>Մկնիկ</t>
  </si>
  <si>
    <t>Հաճար</t>
  </si>
  <si>
    <t>Բազուկ</t>
  </si>
  <si>
    <t>Հավի կրծքամիս</t>
  </si>
  <si>
    <t>Մածուն</t>
  </si>
  <si>
    <t>Հնդկաձավար</t>
  </si>
  <si>
    <t>«Հաստատում եմ»</t>
  </si>
  <si>
    <t xml:space="preserve">«ՀՀ ԼՈՌՈՒ ՄԱՐԶԻ ՀԱԳՎՈՒ ՀԻՄՆԱԿԱՆ ԴՊՐՈՑ» ՊՈԱԿ </t>
  </si>
  <si>
    <t>Պատվիրատուն՝ «Հագվու հիմնական դպրոց» ՊՈԱԿ</t>
  </si>
  <si>
    <t>19.08.2025թ.</t>
  </si>
  <si>
    <t>ԳՆՈՒՄՆԵՐԻ ՊԼԱՆ  2025թ.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</si>
</sst>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sz val="11"/>
      <name val="Arial LatArm"/>
      <family val="2"/>
    </font>
    <font>
      <sz val="9"/>
      <color rgb="FF000000"/>
      <name val="GHEA Grapalat"/>
      <family val="3"/>
    </font>
    <font>
      <sz val="9"/>
      <color theme="1"/>
      <name val="GHEA Grapalat"/>
      <family val="3"/>
    </font>
    <font>
      <sz val="10"/>
      <color rgb="FF000000"/>
      <name val="GHEA Grapalat"/>
      <family val="3"/>
    </font>
    <font>
      <sz val="10"/>
      <name val="GHEA Grapalat"/>
      <family val="3"/>
    </font>
    <font>
      <sz val="10"/>
      <color theme="1"/>
      <name val="GHEA Grapalat"/>
      <family val="3"/>
    </font>
    <font>
      <sz val="12"/>
      <color theme="1"/>
      <name val="GHEA Grapalat"/>
      <family val="3"/>
    </font>
    <font>
      <sz val="10"/>
      <name val="Arial"/>
      <family val="2"/>
    </font>
    <font>
      <sz val="10"/>
      <name val="Arial"/>
      <family val="2"/>
    </font>
    <font>
      <sz val="10"/>
      <color rgb="FFFF0000"/>
      <name val="GHEA Grapalat"/>
      <family val="3"/>
    </font>
    <font>
      <sz val="11"/>
      <color theme="1"/>
      <name val="GHEA Grapalat"/>
      <family val="3"/>
    </font>
    <font>
      <sz val="10"/>
      <color theme="1"/>
      <name val="Sylfaen"/>
      <family val="1"/>
      <charset val="204"/>
    </font>
    <font>
      <b/>
      <i/>
      <sz val="10"/>
      <color theme="1" tint="0.14999847407452621"/>
      <name val="GHEA Grapalat"/>
      <family val="3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6A6A6"/>
        <bgColor rgb="FF00000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3" fillId="0" borderId="0"/>
  </cellStyleXfs>
  <cellXfs count="82">
    <xf numFmtId="0" fontId="0" fillId="0" borderId="0" xfId="0"/>
    <xf numFmtId="49" fontId="4" fillId="0" borderId="0" xfId="0" applyNumberFormat="1" applyFont="1" applyFill="1" applyAlignment="1">
      <alignment horizontal="left"/>
    </xf>
    <xf numFmtId="0" fontId="5" fillId="0" borderId="0" xfId="0" applyFont="1" applyFill="1" applyBorder="1"/>
    <xf numFmtId="0" fontId="0" fillId="0" borderId="1" xfId="0" applyBorder="1"/>
    <xf numFmtId="0" fontId="6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2" xfId="0" applyFill="1" applyBorder="1"/>
    <xf numFmtId="0" fontId="0" fillId="0" borderId="0" xfId="0" applyFill="1" applyBorder="1"/>
    <xf numFmtId="0" fontId="0" fillId="0" borderId="0" xfId="0" applyBorder="1"/>
    <xf numFmtId="0" fontId="0" fillId="0" borderId="1" xfId="0" applyFill="1" applyBorder="1"/>
    <xf numFmtId="0" fontId="10" fillId="0" borderId="0" xfId="0" applyFont="1"/>
    <xf numFmtId="0" fontId="10" fillId="0" borderId="0" xfId="0" applyFont="1" applyAlignment="1">
      <alignment horizontal="right"/>
    </xf>
    <xf numFmtId="14" fontId="10" fillId="0" borderId="0" xfId="0" applyNumberFormat="1" applyFont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49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6" fontId="0" fillId="0" borderId="1" xfId="0" applyNumberFormat="1" applyBorder="1"/>
    <xf numFmtId="0" fontId="10" fillId="0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center" wrapText="1"/>
    </xf>
    <xf numFmtId="0" fontId="0" fillId="0" borderId="0" xfId="0" applyBorder="1" applyAlignment="1">
      <alignment wrapText="1"/>
    </xf>
    <xf numFmtId="0" fontId="10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wrapText="1"/>
    </xf>
    <xf numFmtId="0" fontId="10" fillId="0" borderId="5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17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wrapText="1"/>
    </xf>
    <xf numFmtId="0" fontId="9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3" fillId="0" borderId="1" xfId="5" applyBorder="1"/>
    <xf numFmtId="0" fontId="9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left" wrapText="1"/>
    </xf>
    <xf numFmtId="49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vertical="top"/>
    </xf>
    <xf numFmtId="0" fontId="16" fillId="0" borderId="6" xfId="0" applyFont="1" applyBorder="1"/>
    <xf numFmtId="0" fontId="10" fillId="0" borderId="6" xfId="0" applyFont="1" applyBorder="1"/>
    <xf numFmtId="0" fontId="9" fillId="4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justify" wrapText="1"/>
    </xf>
    <xf numFmtId="0" fontId="15" fillId="0" borderId="1" xfId="0" applyFont="1" applyBorder="1" applyAlignment="1">
      <alignment horizontal="center" wrapText="1"/>
    </xf>
    <xf numFmtId="49" fontId="4" fillId="0" borderId="1" xfId="0" applyNumberFormat="1" applyFont="1" applyFill="1" applyBorder="1" applyAlignment="1">
      <alignment horizontal="left"/>
    </xf>
    <xf numFmtId="0" fontId="9" fillId="3" borderId="1" xfId="0" applyFont="1" applyFill="1" applyBorder="1" applyAlignment="1">
      <alignment horizontal="left" wrapText="1"/>
    </xf>
    <xf numFmtId="0" fontId="9" fillId="5" borderId="1" xfId="0" applyFont="1" applyFill="1" applyBorder="1" applyAlignment="1">
      <alignment horizontal="center" vertical="center"/>
    </xf>
    <xf numFmtId="0" fontId="3" fillId="0" borderId="1" xfId="5" applyBorder="1" applyAlignment="1"/>
    <xf numFmtId="0" fontId="9" fillId="0" borderId="1" xfId="0" applyFont="1" applyBorder="1" applyAlignment="1">
      <alignment horizontal="center"/>
    </xf>
    <xf numFmtId="0" fontId="2" fillId="0" borderId="1" xfId="5" applyFont="1" applyBorder="1"/>
    <xf numFmtId="0" fontId="19" fillId="0" borderId="1" xfId="0" applyFont="1" applyBorder="1" applyAlignment="1">
      <alignment horizontal="left" wrapText="1"/>
    </xf>
    <xf numFmtId="0" fontId="1" fillId="0" borderId="1" xfId="5" applyFont="1" applyBorder="1"/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</cellXfs>
  <cellStyles count="6">
    <cellStyle name="Normal 2" xfId="2"/>
    <cellStyle name="Normal 3" xfId="1"/>
    <cellStyle name="Normal 4" xfId="5"/>
    <cellStyle name="Обычный" xfId="0" builtinId="0"/>
    <cellStyle name="Обычный 2" xfId="3"/>
    <cellStyle name="Обычный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2"/>
  <sheetViews>
    <sheetView tabSelected="1" zoomScale="120" zoomScaleNormal="120" workbookViewId="0">
      <selection activeCell="B207" sqref="B207"/>
    </sheetView>
  </sheetViews>
  <sheetFormatPr defaultColWidth="9.140625" defaultRowHeight="13.5"/>
  <cols>
    <col min="1" max="1" width="12.140625" style="19" customWidth="1"/>
    <col min="2" max="2" width="39" style="11" customWidth="1"/>
    <col min="3" max="4" width="9.140625" style="19"/>
    <col min="5" max="5" width="9.140625" style="11"/>
    <col min="6" max="6" width="9.140625" style="11" customWidth="1"/>
    <col min="7" max="7" width="9.85546875" style="11" customWidth="1"/>
    <col min="8" max="16384" width="9.140625" style="11"/>
  </cols>
  <sheetData>
    <row r="1" spans="1:14" ht="18" customHeight="1">
      <c r="G1" s="12" t="s">
        <v>294</v>
      </c>
    </row>
    <row r="2" spans="1:14" ht="18" customHeight="1">
      <c r="G2" s="12" t="s">
        <v>295</v>
      </c>
    </row>
    <row r="3" spans="1:14" ht="18" customHeight="1">
      <c r="G3" s="12" t="s">
        <v>287</v>
      </c>
    </row>
    <row r="4" spans="1:14" ht="31.5" customHeight="1">
      <c r="G4" s="12" t="s">
        <v>297</v>
      </c>
    </row>
    <row r="5" spans="1:14" ht="18" customHeight="1">
      <c r="G5" s="13"/>
    </row>
    <row r="6" spans="1:14" ht="15.75">
      <c r="C6" s="18" t="s">
        <v>298</v>
      </c>
    </row>
    <row r="8" spans="1:14" ht="27.75" customHeight="1">
      <c r="A8" s="79" t="s">
        <v>296</v>
      </c>
      <c r="B8" s="79"/>
      <c r="C8" s="79"/>
      <c r="D8" s="79"/>
      <c r="E8" s="79"/>
      <c r="F8" s="79"/>
      <c r="G8" s="79"/>
    </row>
    <row r="9" spans="1:14">
      <c r="A9" s="79" t="s">
        <v>215</v>
      </c>
      <c r="B9" s="79"/>
      <c r="C9" s="79"/>
      <c r="D9" s="79"/>
      <c r="E9" s="79"/>
      <c r="F9" s="79"/>
      <c r="G9" s="79"/>
    </row>
    <row r="10" spans="1:14" ht="13.5" customHeight="1">
      <c r="A10" s="79" t="s">
        <v>216</v>
      </c>
      <c r="B10" s="79"/>
      <c r="C10" s="79"/>
      <c r="D10" s="79"/>
      <c r="E10" s="79"/>
      <c r="F10" s="79"/>
      <c r="G10" s="79"/>
    </row>
    <row r="11" spans="1:14" ht="13.5" customHeight="1">
      <c r="A11" s="79" t="s">
        <v>217</v>
      </c>
      <c r="B11" s="79"/>
      <c r="C11" s="79"/>
      <c r="D11" s="79"/>
      <c r="E11" s="79"/>
      <c r="F11" s="79"/>
      <c r="G11" s="79"/>
    </row>
    <row r="12" spans="1:14">
      <c r="A12" s="80" t="s">
        <v>4</v>
      </c>
      <c r="B12" s="80"/>
      <c r="C12" s="80" t="s">
        <v>5</v>
      </c>
      <c r="D12" s="80" t="s">
        <v>6</v>
      </c>
      <c r="E12" s="80" t="s">
        <v>7</v>
      </c>
      <c r="F12" s="81" t="s">
        <v>8</v>
      </c>
      <c r="G12" s="80" t="s">
        <v>123</v>
      </c>
    </row>
    <row r="13" spans="1:14" ht="67.5">
      <c r="A13" s="32" t="s">
        <v>9</v>
      </c>
      <c r="B13" s="32" t="s">
        <v>10</v>
      </c>
      <c r="C13" s="80"/>
      <c r="D13" s="80"/>
      <c r="E13" s="80"/>
      <c r="F13" s="81"/>
      <c r="G13" s="80"/>
    </row>
    <row r="14" spans="1:14">
      <c r="A14" s="33"/>
      <c r="B14" s="33" t="s">
        <v>149</v>
      </c>
      <c r="C14" s="33"/>
      <c r="D14" s="33"/>
      <c r="E14" s="33"/>
      <c r="F14" s="34"/>
      <c r="G14" s="33"/>
    </row>
    <row r="15" spans="1:14" ht="14.25" thickBot="1">
      <c r="A15" s="30"/>
      <c r="B15" s="17" t="s">
        <v>147</v>
      </c>
      <c r="C15" s="30"/>
      <c r="D15" s="30"/>
      <c r="E15" s="30"/>
      <c r="F15" s="30"/>
      <c r="G15" s="30"/>
    </row>
    <row r="16" spans="1:14" customFormat="1" ht="15.75" thickBot="1">
      <c r="A16" s="37">
        <v>39831100</v>
      </c>
      <c r="B16" s="38" t="s">
        <v>151</v>
      </c>
      <c r="C16" s="16" t="s">
        <v>18</v>
      </c>
      <c r="D16" s="16" t="s">
        <v>20</v>
      </c>
      <c r="E16" s="36">
        <v>600</v>
      </c>
      <c r="F16" s="36">
        <v>8</v>
      </c>
      <c r="G16" s="36">
        <f t="shared" ref="G16:G68" si="0">E16*F16/1000</f>
        <v>4.8</v>
      </c>
      <c r="L16" s="11"/>
      <c r="M16" s="11"/>
      <c r="N16" s="11"/>
    </row>
    <row r="17" spans="1:14" customFormat="1" ht="16.5" customHeight="1">
      <c r="A17" s="15" t="s">
        <v>141</v>
      </c>
      <c r="B17" s="29" t="s">
        <v>218</v>
      </c>
      <c r="C17" s="16" t="s">
        <v>18</v>
      </c>
      <c r="D17" s="16" t="s">
        <v>20</v>
      </c>
      <c r="E17" s="36">
        <v>530</v>
      </c>
      <c r="F17" s="36">
        <v>5</v>
      </c>
      <c r="G17" s="36">
        <f t="shared" si="0"/>
        <v>2.65</v>
      </c>
      <c r="L17" s="11"/>
      <c r="M17" s="11"/>
      <c r="N17" s="11"/>
    </row>
    <row r="18" spans="1:14" customFormat="1" ht="15">
      <c r="A18" s="15" t="s">
        <v>141</v>
      </c>
      <c r="B18" s="29" t="s">
        <v>218</v>
      </c>
      <c r="C18" s="16" t="s">
        <v>18</v>
      </c>
      <c r="D18" s="16" t="s">
        <v>20</v>
      </c>
      <c r="E18" s="36">
        <v>400</v>
      </c>
      <c r="F18" s="36">
        <v>8</v>
      </c>
      <c r="G18" s="36">
        <f t="shared" si="0"/>
        <v>3.2</v>
      </c>
      <c r="L18" s="11"/>
      <c r="M18" s="11"/>
      <c r="N18" s="11"/>
    </row>
    <row r="19" spans="1:14" customFormat="1" ht="15">
      <c r="A19" s="15" t="s">
        <v>141</v>
      </c>
      <c r="B19" s="29" t="s">
        <v>218</v>
      </c>
      <c r="C19" s="16" t="s">
        <v>18</v>
      </c>
      <c r="D19" s="16" t="s">
        <v>20</v>
      </c>
      <c r="E19" s="36">
        <v>770</v>
      </c>
      <c r="F19" s="36">
        <v>5</v>
      </c>
      <c r="G19" s="36">
        <f t="shared" si="0"/>
        <v>3.85</v>
      </c>
    </row>
    <row r="20" spans="1:14" customFormat="1" ht="15">
      <c r="A20" s="15" t="s">
        <v>141</v>
      </c>
      <c r="B20" s="29" t="s">
        <v>218</v>
      </c>
      <c r="C20" s="16" t="s">
        <v>18</v>
      </c>
      <c r="D20" s="16" t="s">
        <v>20</v>
      </c>
      <c r="E20" s="36">
        <v>350</v>
      </c>
      <c r="F20" s="36">
        <v>8</v>
      </c>
      <c r="G20" s="36">
        <f t="shared" si="0"/>
        <v>2.8</v>
      </c>
    </row>
    <row r="21" spans="1:14" customFormat="1" ht="15">
      <c r="A21" s="15" t="s">
        <v>141</v>
      </c>
      <c r="B21" s="29" t="s">
        <v>218</v>
      </c>
      <c r="C21" s="16" t="s">
        <v>18</v>
      </c>
      <c r="D21" s="16" t="s">
        <v>20</v>
      </c>
      <c r="E21" s="36">
        <v>450</v>
      </c>
      <c r="F21" s="36">
        <v>5</v>
      </c>
      <c r="G21" s="36">
        <f t="shared" si="0"/>
        <v>2.25</v>
      </c>
      <c r="L21" s="11"/>
      <c r="M21" s="11"/>
    </row>
    <row r="22" spans="1:14" customFormat="1" ht="15">
      <c r="A22" s="15" t="s">
        <v>141</v>
      </c>
      <c r="B22" s="29" t="s">
        <v>218</v>
      </c>
      <c r="C22" s="16" t="s">
        <v>18</v>
      </c>
      <c r="D22" s="16" t="s">
        <v>20</v>
      </c>
      <c r="E22" s="36">
        <v>320</v>
      </c>
      <c r="F22" s="36">
        <v>5</v>
      </c>
      <c r="G22" s="36">
        <f t="shared" si="0"/>
        <v>1.6</v>
      </c>
      <c r="L22" s="11"/>
      <c r="M22" s="11"/>
    </row>
    <row r="23" spans="1:14" customFormat="1" ht="15">
      <c r="A23" s="15" t="s">
        <v>141</v>
      </c>
      <c r="B23" s="29" t="s">
        <v>218</v>
      </c>
      <c r="C23" s="16" t="s">
        <v>18</v>
      </c>
      <c r="D23" s="16" t="s">
        <v>20</v>
      </c>
      <c r="E23" s="36">
        <v>200</v>
      </c>
      <c r="F23" s="36">
        <v>10</v>
      </c>
      <c r="G23" s="36">
        <f t="shared" si="0"/>
        <v>2</v>
      </c>
      <c r="I23" s="9"/>
      <c r="J23" s="9"/>
      <c r="L23" s="11"/>
      <c r="M23" s="11"/>
    </row>
    <row r="24" spans="1:14" customFormat="1" ht="15">
      <c r="A24" s="15"/>
      <c r="B24" s="14" t="s">
        <v>156</v>
      </c>
      <c r="C24" s="16" t="s">
        <v>18</v>
      </c>
      <c r="D24" s="16" t="s">
        <v>20</v>
      </c>
      <c r="E24" s="36">
        <v>50</v>
      </c>
      <c r="F24" s="36">
        <v>14</v>
      </c>
      <c r="G24" s="36">
        <f t="shared" si="0"/>
        <v>0.7</v>
      </c>
      <c r="I24" s="9"/>
      <c r="J24" s="9"/>
      <c r="L24" s="11"/>
      <c r="M24" s="11"/>
    </row>
    <row r="25" spans="1:14" customFormat="1" ht="15">
      <c r="A25" s="15">
        <v>33761400</v>
      </c>
      <c r="B25" s="31" t="s">
        <v>145</v>
      </c>
      <c r="C25" s="16" t="s">
        <v>18</v>
      </c>
      <c r="D25" s="16" t="s">
        <v>20</v>
      </c>
      <c r="E25" s="36">
        <v>450</v>
      </c>
      <c r="F25" s="36">
        <v>10</v>
      </c>
      <c r="G25" s="36">
        <f t="shared" si="0"/>
        <v>4.5</v>
      </c>
      <c r="I25" s="58"/>
      <c r="J25" s="59"/>
    </row>
    <row r="26" spans="1:14" customFormat="1" ht="15">
      <c r="A26" s="15">
        <v>33761400</v>
      </c>
      <c r="B26" s="31" t="s">
        <v>145</v>
      </c>
      <c r="C26" s="16" t="s">
        <v>18</v>
      </c>
      <c r="D26" s="16" t="s">
        <v>20</v>
      </c>
      <c r="E26" s="36">
        <v>300</v>
      </c>
      <c r="F26" s="36">
        <v>10</v>
      </c>
      <c r="G26" s="36">
        <f t="shared" si="0"/>
        <v>3</v>
      </c>
      <c r="I26" s="9"/>
      <c r="J26" s="9"/>
    </row>
    <row r="27" spans="1:14" customFormat="1" ht="15">
      <c r="A27" s="15">
        <v>33761400</v>
      </c>
      <c r="B27" s="31" t="s">
        <v>145</v>
      </c>
      <c r="C27" s="16" t="s">
        <v>18</v>
      </c>
      <c r="D27" s="16" t="s">
        <v>20</v>
      </c>
      <c r="E27" s="36">
        <v>250</v>
      </c>
      <c r="F27" s="36">
        <v>10</v>
      </c>
      <c r="G27" s="36">
        <f t="shared" si="0"/>
        <v>2.5</v>
      </c>
    </row>
    <row r="28" spans="1:14" customFormat="1" ht="15">
      <c r="A28" s="15">
        <v>33761400</v>
      </c>
      <c r="B28" s="31" t="s">
        <v>145</v>
      </c>
      <c r="C28" s="16" t="s">
        <v>18</v>
      </c>
      <c r="D28" s="16" t="s">
        <v>20</v>
      </c>
      <c r="E28" s="36">
        <v>120</v>
      </c>
      <c r="F28" s="36">
        <v>50</v>
      </c>
      <c r="G28" s="36">
        <f t="shared" si="0"/>
        <v>6</v>
      </c>
    </row>
    <row r="29" spans="1:14" customFormat="1" ht="15">
      <c r="A29" s="15">
        <v>33761400</v>
      </c>
      <c r="B29" s="31" t="s">
        <v>145</v>
      </c>
      <c r="C29" s="16" t="s">
        <v>18</v>
      </c>
      <c r="D29" s="16" t="s">
        <v>20</v>
      </c>
      <c r="E29" s="36">
        <v>330</v>
      </c>
      <c r="F29" s="36">
        <v>10</v>
      </c>
      <c r="G29" s="36">
        <f t="shared" si="0"/>
        <v>3.3</v>
      </c>
    </row>
    <row r="30" spans="1:14" customFormat="1" ht="15">
      <c r="A30" s="15">
        <v>33761400</v>
      </c>
      <c r="B30" s="31" t="s">
        <v>145</v>
      </c>
      <c r="C30" s="16" t="s">
        <v>18</v>
      </c>
      <c r="D30" s="16" t="s">
        <v>20</v>
      </c>
      <c r="E30" s="36">
        <v>160</v>
      </c>
      <c r="F30" s="36">
        <v>10</v>
      </c>
      <c r="G30" s="36">
        <f t="shared" si="0"/>
        <v>1.6</v>
      </c>
    </row>
    <row r="31" spans="1:14" customFormat="1" ht="15">
      <c r="A31" s="15">
        <v>33761400</v>
      </c>
      <c r="B31" s="31" t="s">
        <v>145</v>
      </c>
      <c r="C31" s="16" t="s">
        <v>18</v>
      </c>
      <c r="D31" s="16" t="s">
        <v>20</v>
      </c>
      <c r="E31" s="36">
        <v>150</v>
      </c>
      <c r="F31" s="36">
        <v>10</v>
      </c>
      <c r="G31" s="36">
        <f t="shared" si="0"/>
        <v>1.5</v>
      </c>
    </row>
    <row r="32" spans="1:14" customFormat="1" ht="15">
      <c r="A32" s="15">
        <v>33761400</v>
      </c>
      <c r="B32" s="31" t="s">
        <v>145</v>
      </c>
      <c r="C32" s="16" t="s">
        <v>18</v>
      </c>
      <c r="D32" s="16" t="s">
        <v>20</v>
      </c>
      <c r="E32" s="36">
        <v>200</v>
      </c>
      <c r="F32" s="36">
        <v>10</v>
      </c>
      <c r="G32" s="36">
        <f t="shared" si="0"/>
        <v>2</v>
      </c>
    </row>
    <row r="33" spans="1:7" customFormat="1" ht="15">
      <c r="A33" s="15">
        <v>33761000</v>
      </c>
      <c r="B33" s="31" t="s">
        <v>144</v>
      </c>
      <c r="C33" s="16" t="s">
        <v>18</v>
      </c>
      <c r="D33" s="16" t="s">
        <v>20</v>
      </c>
      <c r="E33" s="36">
        <v>500</v>
      </c>
      <c r="F33" s="36">
        <v>2</v>
      </c>
      <c r="G33" s="36">
        <f t="shared" si="0"/>
        <v>1</v>
      </c>
    </row>
    <row r="34" spans="1:7" customFormat="1" ht="15">
      <c r="A34" s="15" t="s">
        <v>200</v>
      </c>
      <c r="B34" s="31" t="s">
        <v>152</v>
      </c>
      <c r="C34" s="16" t="s">
        <v>18</v>
      </c>
      <c r="D34" s="16" t="s">
        <v>20</v>
      </c>
      <c r="E34" s="36">
        <v>80</v>
      </c>
      <c r="F34" s="36">
        <v>10</v>
      </c>
      <c r="G34" s="36">
        <f t="shared" si="0"/>
        <v>0.8</v>
      </c>
    </row>
    <row r="35" spans="1:7" customFormat="1" ht="15">
      <c r="A35" s="36">
        <v>33141118</v>
      </c>
      <c r="B35" s="31" t="s">
        <v>153</v>
      </c>
      <c r="C35" s="16" t="s">
        <v>18</v>
      </c>
      <c r="D35" s="16" t="s">
        <v>20</v>
      </c>
      <c r="E35" s="36">
        <v>1220</v>
      </c>
      <c r="F35" s="36">
        <v>10</v>
      </c>
      <c r="G35" s="36">
        <f t="shared" si="0"/>
        <v>12.2</v>
      </c>
    </row>
    <row r="36" spans="1:7" customFormat="1" ht="15">
      <c r="A36" s="15">
        <v>39221490</v>
      </c>
      <c r="B36" s="31" t="s">
        <v>219</v>
      </c>
      <c r="C36" s="16" t="s">
        <v>18</v>
      </c>
      <c r="D36" s="16" t="s">
        <v>20</v>
      </c>
      <c r="E36" s="36">
        <v>150</v>
      </c>
      <c r="F36" s="36">
        <v>50</v>
      </c>
      <c r="G36" s="36">
        <f t="shared" si="0"/>
        <v>7.5</v>
      </c>
    </row>
    <row r="37" spans="1:7" customFormat="1" ht="15">
      <c r="A37" s="15" t="s">
        <v>146</v>
      </c>
      <c r="B37" s="31" t="s">
        <v>220</v>
      </c>
      <c r="C37" s="16" t="s">
        <v>18</v>
      </c>
      <c r="D37" s="16" t="s">
        <v>20</v>
      </c>
      <c r="E37" s="36">
        <v>320</v>
      </c>
      <c r="F37" s="36">
        <v>15</v>
      </c>
      <c r="G37" s="36">
        <f t="shared" si="0"/>
        <v>4.8</v>
      </c>
    </row>
    <row r="38" spans="1:7" customFormat="1" ht="15">
      <c r="A38" s="15" t="s">
        <v>202</v>
      </c>
      <c r="B38" s="31" t="s">
        <v>154</v>
      </c>
      <c r="C38" s="16" t="s">
        <v>18</v>
      </c>
      <c r="D38" s="16" t="s">
        <v>20</v>
      </c>
      <c r="E38" s="36">
        <v>120</v>
      </c>
      <c r="F38" s="36">
        <v>30</v>
      </c>
      <c r="G38" s="36">
        <f t="shared" si="0"/>
        <v>3.6</v>
      </c>
    </row>
    <row r="39" spans="1:7" customFormat="1" ht="15">
      <c r="A39" s="15" t="s">
        <v>202</v>
      </c>
      <c r="B39" s="31" t="s">
        <v>221</v>
      </c>
      <c r="C39" s="56" t="s">
        <v>18</v>
      </c>
      <c r="D39" s="16" t="s">
        <v>20</v>
      </c>
      <c r="E39" s="36">
        <v>450</v>
      </c>
      <c r="F39" s="36">
        <v>8</v>
      </c>
      <c r="G39" s="36">
        <f t="shared" si="0"/>
        <v>3.6</v>
      </c>
    </row>
    <row r="40" spans="1:7" customFormat="1" ht="15">
      <c r="A40" s="15" t="s">
        <v>194</v>
      </c>
      <c r="B40" s="31" t="s">
        <v>222</v>
      </c>
      <c r="C40" s="56" t="s">
        <v>18</v>
      </c>
      <c r="D40" s="16" t="s">
        <v>20</v>
      </c>
      <c r="E40" s="36">
        <v>450</v>
      </c>
      <c r="F40" s="36">
        <v>9</v>
      </c>
      <c r="G40" s="36">
        <f t="shared" si="0"/>
        <v>4.05</v>
      </c>
    </row>
    <row r="41" spans="1:7" customFormat="1" ht="15">
      <c r="A41" s="15" t="s">
        <v>201</v>
      </c>
      <c r="B41" s="31" t="s">
        <v>155</v>
      </c>
      <c r="C41" s="56" t="s">
        <v>18</v>
      </c>
      <c r="D41" s="16" t="s">
        <v>20</v>
      </c>
      <c r="E41" s="36">
        <v>850</v>
      </c>
      <c r="F41" s="36">
        <v>8</v>
      </c>
      <c r="G41" s="36">
        <f t="shared" si="0"/>
        <v>6.8</v>
      </c>
    </row>
    <row r="42" spans="1:7" customFormat="1" ht="15">
      <c r="A42" s="39">
        <v>39831247</v>
      </c>
      <c r="B42" s="57" t="s">
        <v>184</v>
      </c>
      <c r="C42" s="56" t="s">
        <v>18</v>
      </c>
      <c r="D42" s="16" t="s">
        <v>20</v>
      </c>
      <c r="E42" s="36">
        <v>300</v>
      </c>
      <c r="F42" s="36">
        <v>5</v>
      </c>
      <c r="G42" s="36">
        <f t="shared" si="0"/>
        <v>1.5</v>
      </c>
    </row>
    <row r="43" spans="1:7" customFormat="1" ht="15">
      <c r="A43" s="16">
        <v>44192700</v>
      </c>
      <c r="B43" s="57" t="s">
        <v>190</v>
      </c>
      <c r="C43" s="56" t="s">
        <v>18</v>
      </c>
      <c r="D43" s="16" t="s">
        <v>20</v>
      </c>
      <c r="E43" s="36">
        <v>680</v>
      </c>
      <c r="F43" s="36">
        <v>1</v>
      </c>
      <c r="G43" s="36">
        <f t="shared" si="0"/>
        <v>0.68</v>
      </c>
    </row>
    <row r="44" spans="1:7" customFormat="1" ht="15">
      <c r="A44" s="16">
        <v>44192700</v>
      </c>
      <c r="B44" s="57" t="s">
        <v>189</v>
      </c>
      <c r="C44" s="56" t="s">
        <v>18</v>
      </c>
      <c r="D44" s="16" t="s">
        <v>20</v>
      </c>
      <c r="E44" s="36">
        <v>1400</v>
      </c>
      <c r="F44" s="36">
        <v>2</v>
      </c>
      <c r="G44" s="36">
        <f t="shared" si="0"/>
        <v>2.8</v>
      </c>
    </row>
    <row r="45" spans="1:7" customFormat="1" ht="15">
      <c r="A45" s="16">
        <v>44192700</v>
      </c>
      <c r="B45" s="57" t="s">
        <v>191</v>
      </c>
      <c r="C45" s="56" t="s">
        <v>18</v>
      </c>
      <c r="D45" s="16" t="s">
        <v>20</v>
      </c>
      <c r="E45" s="36">
        <v>500</v>
      </c>
      <c r="F45" s="36">
        <v>1</v>
      </c>
      <c r="G45" s="36">
        <f t="shared" si="0"/>
        <v>0.5</v>
      </c>
    </row>
    <row r="46" spans="1:7" customFormat="1" ht="15">
      <c r="A46" s="39">
        <v>44192400</v>
      </c>
      <c r="B46" s="57" t="s">
        <v>223</v>
      </c>
      <c r="C46" s="56" t="s">
        <v>18</v>
      </c>
      <c r="D46" s="16" t="s">
        <v>47</v>
      </c>
      <c r="E46" s="36">
        <v>160</v>
      </c>
      <c r="F46" s="36">
        <v>10</v>
      </c>
      <c r="G46" s="36">
        <f t="shared" si="0"/>
        <v>1.6</v>
      </c>
    </row>
    <row r="47" spans="1:7" customFormat="1" ht="15">
      <c r="A47" s="39">
        <v>44191700</v>
      </c>
      <c r="B47" s="57" t="s">
        <v>224</v>
      </c>
      <c r="C47" s="56" t="s">
        <v>18</v>
      </c>
      <c r="D47" s="16" t="s">
        <v>187</v>
      </c>
      <c r="E47" s="36">
        <v>1000</v>
      </c>
      <c r="F47" s="36">
        <v>3</v>
      </c>
      <c r="G47" s="36">
        <f t="shared" si="0"/>
        <v>3</v>
      </c>
    </row>
    <row r="48" spans="1:7" customFormat="1" ht="15">
      <c r="A48" s="39">
        <v>44111412</v>
      </c>
      <c r="B48" s="57" t="s">
        <v>225</v>
      </c>
      <c r="C48" s="56" t="s">
        <v>18</v>
      </c>
      <c r="D48" s="16" t="s">
        <v>47</v>
      </c>
      <c r="E48" s="36">
        <v>1650</v>
      </c>
      <c r="F48" s="36">
        <v>2</v>
      </c>
      <c r="G48" s="36">
        <f t="shared" si="0"/>
        <v>3.3</v>
      </c>
    </row>
    <row r="49" spans="1:7" customFormat="1" ht="15">
      <c r="A49" s="39">
        <v>44111412</v>
      </c>
      <c r="B49" s="57" t="s">
        <v>225</v>
      </c>
      <c r="C49" s="56" t="s">
        <v>18</v>
      </c>
      <c r="D49" s="16" t="s">
        <v>20</v>
      </c>
      <c r="E49" s="36">
        <v>4300</v>
      </c>
      <c r="F49" s="36">
        <v>1</v>
      </c>
      <c r="G49" s="36">
        <f t="shared" si="0"/>
        <v>4.3</v>
      </c>
    </row>
    <row r="50" spans="1:7" customFormat="1" ht="15">
      <c r="A50" s="39">
        <v>44500800</v>
      </c>
      <c r="B50" s="57" t="s">
        <v>226</v>
      </c>
      <c r="C50" s="56" t="s">
        <v>18</v>
      </c>
      <c r="D50" s="16" t="s">
        <v>20</v>
      </c>
      <c r="E50" s="36">
        <v>500</v>
      </c>
      <c r="F50" s="36">
        <v>2</v>
      </c>
      <c r="G50" s="36">
        <f t="shared" si="0"/>
        <v>1</v>
      </c>
    </row>
    <row r="51" spans="1:7" customFormat="1" ht="15">
      <c r="A51" s="39">
        <v>44111414</v>
      </c>
      <c r="B51" s="57" t="s">
        <v>227</v>
      </c>
      <c r="C51" s="56" t="s">
        <v>18</v>
      </c>
      <c r="D51" s="16" t="s">
        <v>187</v>
      </c>
      <c r="E51" s="36">
        <v>1000</v>
      </c>
      <c r="F51" s="36">
        <v>20</v>
      </c>
      <c r="G51" s="36">
        <f t="shared" si="0"/>
        <v>20</v>
      </c>
    </row>
    <row r="52" spans="1:7" customFormat="1" ht="15">
      <c r="A52" s="39">
        <v>44191700</v>
      </c>
      <c r="B52" s="57" t="s">
        <v>228</v>
      </c>
      <c r="C52" s="56" t="s">
        <v>18</v>
      </c>
      <c r="D52" s="16" t="s">
        <v>20</v>
      </c>
      <c r="E52" s="36">
        <v>1500</v>
      </c>
      <c r="F52" s="36">
        <v>2</v>
      </c>
      <c r="G52" s="36">
        <f t="shared" si="0"/>
        <v>3</v>
      </c>
    </row>
    <row r="53" spans="1:7" customFormat="1" ht="15">
      <c r="A53" s="39">
        <v>44111417</v>
      </c>
      <c r="B53" s="57" t="s">
        <v>229</v>
      </c>
      <c r="C53" s="56" t="s">
        <v>18</v>
      </c>
      <c r="D53" s="16" t="s">
        <v>187</v>
      </c>
      <c r="E53" s="36">
        <v>800</v>
      </c>
      <c r="F53" s="36">
        <v>1</v>
      </c>
      <c r="G53" s="36">
        <f t="shared" si="0"/>
        <v>0.8</v>
      </c>
    </row>
    <row r="54" spans="1:7" customFormat="1" ht="15">
      <c r="A54" s="39"/>
      <c r="B54" s="57" t="s">
        <v>230</v>
      </c>
      <c r="C54" s="56" t="s">
        <v>18</v>
      </c>
      <c r="D54" s="16" t="s">
        <v>192</v>
      </c>
      <c r="E54" s="36">
        <v>800</v>
      </c>
      <c r="F54" s="36">
        <v>10</v>
      </c>
      <c r="G54" s="36">
        <f t="shared" si="0"/>
        <v>8</v>
      </c>
    </row>
    <row r="55" spans="1:7" customFormat="1" ht="15">
      <c r="A55" s="39">
        <v>39812410</v>
      </c>
      <c r="B55" s="57" t="s">
        <v>231</v>
      </c>
      <c r="C55" s="56" t="s">
        <v>18</v>
      </c>
      <c r="D55" s="16" t="s">
        <v>20</v>
      </c>
      <c r="E55" s="36">
        <v>600</v>
      </c>
      <c r="F55" s="36">
        <v>10</v>
      </c>
      <c r="G55" s="36">
        <f t="shared" si="0"/>
        <v>6</v>
      </c>
    </row>
    <row r="56" spans="1:7" customFormat="1" ht="15">
      <c r="A56" s="39">
        <v>39811100</v>
      </c>
      <c r="B56" s="57" t="s">
        <v>232</v>
      </c>
      <c r="C56" s="56" t="s">
        <v>18</v>
      </c>
      <c r="D56" s="16" t="s">
        <v>20</v>
      </c>
      <c r="E56" s="36">
        <v>600</v>
      </c>
      <c r="F56" s="36">
        <v>4</v>
      </c>
      <c r="G56" s="36">
        <f t="shared" si="0"/>
        <v>2.4</v>
      </c>
    </row>
    <row r="57" spans="1:7" customFormat="1" ht="15">
      <c r="A57" s="39">
        <v>30192220</v>
      </c>
      <c r="B57" s="57" t="s">
        <v>233</v>
      </c>
      <c r="C57" s="56" t="s">
        <v>18</v>
      </c>
      <c r="D57" s="16" t="s">
        <v>20</v>
      </c>
      <c r="E57" s="36">
        <v>200</v>
      </c>
      <c r="F57" s="36">
        <v>10</v>
      </c>
      <c r="G57" s="36">
        <f t="shared" si="0"/>
        <v>2</v>
      </c>
    </row>
    <row r="58" spans="1:7" customFormat="1" ht="15">
      <c r="A58" s="39">
        <v>30192220</v>
      </c>
      <c r="B58" s="57" t="s">
        <v>233</v>
      </c>
      <c r="C58" s="56" t="s">
        <v>18</v>
      </c>
      <c r="D58" s="16" t="s">
        <v>20</v>
      </c>
      <c r="E58" s="36">
        <v>60</v>
      </c>
      <c r="F58" s="36">
        <v>10</v>
      </c>
      <c r="G58" s="36">
        <f t="shared" si="0"/>
        <v>0.6</v>
      </c>
    </row>
    <row r="59" spans="1:7" customFormat="1" ht="15">
      <c r="A59" s="39">
        <v>30192220</v>
      </c>
      <c r="B59" s="57" t="s">
        <v>234</v>
      </c>
      <c r="C59" s="56" t="s">
        <v>18</v>
      </c>
      <c r="D59" s="16" t="s">
        <v>20</v>
      </c>
      <c r="E59" s="36">
        <v>200</v>
      </c>
      <c r="F59" s="36">
        <v>10</v>
      </c>
      <c r="G59" s="36">
        <f t="shared" si="0"/>
        <v>2</v>
      </c>
    </row>
    <row r="60" spans="1:7" customFormat="1" ht="15">
      <c r="A60" s="39">
        <v>30192233</v>
      </c>
      <c r="B60" s="57" t="s">
        <v>235</v>
      </c>
      <c r="C60" s="56" t="s">
        <v>18</v>
      </c>
      <c r="D60" s="16" t="s">
        <v>20</v>
      </c>
      <c r="E60" s="36">
        <v>50</v>
      </c>
      <c r="F60" s="36">
        <v>20</v>
      </c>
      <c r="G60" s="36">
        <f t="shared" si="0"/>
        <v>1</v>
      </c>
    </row>
    <row r="61" spans="1:7" customFormat="1" ht="15">
      <c r="A61" s="39">
        <v>44411111</v>
      </c>
      <c r="B61" s="57" t="s">
        <v>236</v>
      </c>
      <c r="C61" s="56" t="s">
        <v>18</v>
      </c>
      <c r="D61" s="16" t="s">
        <v>20</v>
      </c>
      <c r="E61" s="36">
        <v>2300</v>
      </c>
      <c r="F61" s="36">
        <v>5</v>
      </c>
      <c r="G61" s="36">
        <f t="shared" si="0"/>
        <v>11.5</v>
      </c>
    </row>
    <row r="62" spans="1:7" customFormat="1" ht="15">
      <c r="A62" s="39">
        <v>44192610</v>
      </c>
      <c r="B62" s="57" t="s">
        <v>237</v>
      </c>
      <c r="C62" s="56" t="s">
        <v>18</v>
      </c>
      <c r="D62" s="16" t="s">
        <v>47</v>
      </c>
      <c r="E62" s="36">
        <v>900</v>
      </c>
      <c r="F62" s="36">
        <v>5</v>
      </c>
      <c r="G62" s="36">
        <f t="shared" si="0"/>
        <v>4.5</v>
      </c>
    </row>
    <row r="63" spans="1:7" customFormat="1" ht="15">
      <c r="A63" s="39">
        <v>18442400</v>
      </c>
      <c r="B63" s="57" t="s">
        <v>238</v>
      </c>
      <c r="C63" s="56" t="s">
        <v>18</v>
      </c>
      <c r="D63" s="16" t="s">
        <v>20</v>
      </c>
      <c r="E63" s="36">
        <v>150</v>
      </c>
      <c r="F63" s="36">
        <v>20</v>
      </c>
      <c r="G63" s="36">
        <f t="shared" si="0"/>
        <v>3</v>
      </c>
    </row>
    <row r="64" spans="1:7" customFormat="1" ht="15">
      <c r="A64" s="39">
        <v>44111412</v>
      </c>
      <c r="B64" s="57" t="s">
        <v>239</v>
      </c>
      <c r="C64" s="56" t="s">
        <v>18</v>
      </c>
      <c r="D64" s="16" t="s">
        <v>20</v>
      </c>
      <c r="E64" s="36">
        <v>1100</v>
      </c>
      <c r="F64" s="36">
        <v>5</v>
      </c>
      <c r="G64" s="36">
        <f t="shared" si="0"/>
        <v>5.5</v>
      </c>
    </row>
    <row r="65" spans="1:7" customFormat="1" ht="15">
      <c r="A65" s="39">
        <v>44511260</v>
      </c>
      <c r="B65" s="57" t="s">
        <v>240</v>
      </c>
      <c r="C65" s="56" t="s">
        <v>18</v>
      </c>
      <c r="D65" s="16" t="s">
        <v>20</v>
      </c>
      <c r="E65" s="36">
        <v>100</v>
      </c>
      <c r="F65" s="36">
        <v>5</v>
      </c>
      <c r="G65" s="36">
        <f t="shared" si="0"/>
        <v>0.5</v>
      </c>
    </row>
    <row r="66" spans="1:7" customFormat="1" ht="15">
      <c r="A66" s="39">
        <v>39836000</v>
      </c>
      <c r="B66" s="57" t="s">
        <v>241</v>
      </c>
      <c r="C66" s="56" t="s">
        <v>18</v>
      </c>
      <c r="D66" s="16" t="s">
        <v>20</v>
      </c>
      <c r="E66" s="36">
        <v>1100</v>
      </c>
      <c r="F66" s="36">
        <v>7</v>
      </c>
      <c r="G66" s="36">
        <f t="shared" si="0"/>
        <v>7.7</v>
      </c>
    </row>
    <row r="67" spans="1:7" customFormat="1" ht="15">
      <c r="A67" s="39">
        <v>39835000</v>
      </c>
      <c r="B67" s="57" t="s">
        <v>242</v>
      </c>
      <c r="C67" s="56" t="s">
        <v>18</v>
      </c>
      <c r="D67" s="16" t="s">
        <v>20</v>
      </c>
      <c r="E67" s="36">
        <v>2500</v>
      </c>
      <c r="F67" s="36">
        <v>2</v>
      </c>
      <c r="G67" s="36">
        <f t="shared" si="0"/>
        <v>5</v>
      </c>
    </row>
    <row r="68" spans="1:7" customFormat="1" ht="15">
      <c r="A68" s="39">
        <v>39836000</v>
      </c>
      <c r="B68" s="57" t="s">
        <v>243</v>
      </c>
      <c r="C68" s="56" t="s">
        <v>18</v>
      </c>
      <c r="D68" s="16" t="s">
        <v>20</v>
      </c>
      <c r="E68" s="36">
        <v>9000</v>
      </c>
      <c r="F68" s="36">
        <v>2</v>
      </c>
      <c r="G68" s="36">
        <f t="shared" si="0"/>
        <v>18</v>
      </c>
    </row>
    <row r="69" spans="1:7" customFormat="1" ht="15">
      <c r="A69" s="39"/>
      <c r="B69" s="57"/>
      <c r="C69" s="56"/>
      <c r="D69" s="16"/>
      <c r="E69" s="36"/>
      <c r="F69" s="36"/>
      <c r="G69" s="36">
        <f>SUM(G16:G68)</f>
        <v>212.77999999999997</v>
      </c>
    </row>
    <row r="70" spans="1:7" ht="57.75" customHeight="1">
      <c r="A70" s="20" t="s">
        <v>142</v>
      </c>
      <c r="B70" s="17" t="s">
        <v>143</v>
      </c>
      <c r="C70" s="60"/>
      <c r="D70" s="30"/>
      <c r="E70" s="35"/>
      <c r="F70" s="35"/>
      <c r="G70" s="35"/>
    </row>
    <row r="71" spans="1:7" customFormat="1" ht="15">
      <c r="A71" s="15">
        <v>30197622</v>
      </c>
      <c r="B71" s="14" t="s">
        <v>244</v>
      </c>
      <c r="C71" s="56" t="s">
        <v>18</v>
      </c>
      <c r="D71" s="16" t="s">
        <v>32</v>
      </c>
      <c r="E71" s="36">
        <v>2300</v>
      </c>
      <c r="F71" s="36">
        <v>25</v>
      </c>
      <c r="G71" s="36">
        <f t="shared" ref="G71:G86" si="1">E71*F71/1000</f>
        <v>57.5</v>
      </c>
    </row>
    <row r="72" spans="1:7" customFormat="1" ht="15">
      <c r="A72" s="15" t="s">
        <v>209</v>
      </c>
      <c r="B72" s="14" t="s">
        <v>245</v>
      </c>
      <c r="C72" s="56" t="s">
        <v>18</v>
      </c>
      <c r="D72" s="16" t="s">
        <v>20</v>
      </c>
      <c r="E72" s="36">
        <v>100</v>
      </c>
      <c r="F72" s="36">
        <v>5</v>
      </c>
      <c r="G72" s="36">
        <f t="shared" si="1"/>
        <v>0.5</v>
      </c>
    </row>
    <row r="73" spans="1:7" customFormat="1" ht="15">
      <c r="A73" s="15" t="s">
        <v>209</v>
      </c>
      <c r="B73" s="14" t="s">
        <v>245</v>
      </c>
      <c r="C73" s="56" t="s">
        <v>18</v>
      </c>
      <c r="D73" s="16" t="s">
        <v>20</v>
      </c>
      <c r="E73" s="36">
        <v>20</v>
      </c>
      <c r="F73" s="36">
        <v>38</v>
      </c>
      <c r="G73" s="36">
        <f t="shared" si="1"/>
        <v>0.76</v>
      </c>
    </row>
    <row r="74" spans="1:7" customFormat="1" ht="15">
      <c r="A74" s="67">
        <v>22811130</v>
      </c>
      <c r="B74" s="14" t="s">
        <v>246</v>
      </c>
      <c r="C74" s="56" t="s">
        <v>18</v>
      </c>
      <c r="D74" s="16" t="s">
        <v>20</v>
      </c>
      <c r="E74" s="36">
        <v>30</v>
      </c>
      <c r="F74" s="36">
        <v>50</v>
      </c>
      <c r="G74" s="36">
        <f t="shared" si="1"/>
        <v>1.5</v>
      </c>
    </row>
    <row r="75" spans="1:7" customFormat="1" ht="15">
      <c r="A75" s="67">
        <v>22811130</v>
      </c>
      <c r="B75" s="14" t="s">
        <v>246</v>
      </c>
      <c r="C75" s="56" t="s">
        <v>18</v>
      </c>
      <c r="D75" s="16" t="s">
        <v>20</v>
      </c>
      <c r="E75" s="36">
        <v>200</v>
      </c>
      <c r="F75" s="36">
        <v>30</v>
      </c>
      <c r="G75" s="36">
        <f t="shared" si="1"/>
        <v>6</v>
      </c>
    </row>
    <row r="76" spans="1:7" customFormat="1" ht="15">
      <c r="A76" s="15" t="s">
        <v>63</v>
      </c>
      <c r="B76" s="14" t="s">
        <v>247</v>
      </c>
      <c r="C76" s="56" t="s">
        <v>18</v>
      </c>
      <c r="D76" s="16" t="s">
        <v>20</v>
      </c>
      <c r="E76" s="36">
        <v>1000</v>
      </c>
      <c r="F76" s="36">
        <v>2</v>
      </c>
      <c r="G76" s="36">
        <f t="shared" si="1"/>
        <v>2</v>
      </c>
    </row>
    <row r="77" spans="1:7" customFormat="1" ht="15">
      <c r="A77" s="15" t="s">
        <v>197</v>
      </c>
      <c r="B77" s="14" t="s">
        <v>248</v>
      </c>
      <c r="C77" s="56" t="s">
        <v>18</v>
      </c>
      <c r="D77" s="16" t="s">
        <v>20</v>
      </c>
      <c r="E77" s="36">
        <v>550</v>
      </c>
      <c r="F77" s="36">
        <v>5</v>
      </c>
      <c r="G77" s="36">
        <f t="shared" si="1"/>
        <v>2.75</v>
      </c>
    </row>
    <row r="78" spans="1:7" customFormat="1" ht="15">
      <c r="A78" s="15" t="s">
        <v>204</v>
      </c>
      <c r="B78" s="14" t="s">
        <v>249</v>
      </c>
      <c r="C78" s="56" t="s">
        <v>18</v>
      </c>
      <c r="D78" s="16" t="s">
        <v>20</v>
      </c>
      <c r="E78" s="36">
        <v>170</v>
      </c>
      <c r="F78" s="36">
        <v>3</v>
      </c>
      <c r="G78" s="36">
        <f t="shared" si="1"/>
        <v>0.51</v>
      </c>
    </row>
    <row r="79" spans="1:7" customFormat="1" ht="15">
      <c r="A79" s="15">
        <v>39292510</v>
      </c>
      <c r="B79" s="14" t="s">
        <v>250</v>
      </c>
      <c r="C79" s="56" t="s">
        <v>18</v>
      </c>
      <c r="D79" s="16" t="s">
        <v>20</v>
      </c>
      <c r="E79" s="36">
        <v>250</v>
      </c>
      <c r="F79" s="36">
        <v>3</v>
      </c>
      <c r="G79" s="36">
        <f t="shared" si="1"/>
        <v>0.75</v>
      </c>
    </row>
    <row r="80" spans="1:7" customFormat="1" ht="15">
      <c r="A80" s="15" t="s">
        <v>203</v>
      </c>
      <c r="B80" s="14" t="s">
        <v>251</v>
      </c>
      <c r="C80" s="56" t="s">
        <v>18</v>
      </c>
      <c r="D80" s="16" t="s">
        <v>20</v>
      </c>
      <c r="E80" s="36">
        <v>200</v>
      </c>
      <c r="F80" s="36">
        <v>20</v>
      </c>
      <c r="G80" s="36">
        <f t="shared" si="1"/>
        <v>4</v>
      </c>
    </row>
    <row r="81" spans="1:7" customFormat="1" ht="15">
      <c r="A81" s="15" t="s">
        <v>60</v>
      </c>
      <c r="B81" s="14" t="s">
        <v>252</v>
      </c>
      <c r="C81" s="56" t="s">
        <v>18</v>
      </c>
      <c r="D81" s="16" t="s">
        <v>20</v>
      </c>
      <c r="E81" s="36">
        <v>120</v>
      </c>
      <c r="F81" s="36">
        <v>10</v>
      </c>
      <c r="G81" s="36">
        <f t="shared" si="1"/>
        <v>1.2</v>
      </c>
    </row>
    <row r="82" spans="1:7" customFormat="1" ht="15">
      <c r="A82" s="15" t="s">
        <v>60</v>
      </c>
      <c r="B82" s="14" t="s">
        <v>253</v>
      </c>
      <c r="C82" s="56" t="s">
        <v>18</v>
      </c>
      <c r="D82" s="16" t="s">
        <v>20</v>
      </c>
      <c r="E82" s="36">
        <v>60</v>
      </c>
      <c r="F82" s="36">
        <v>10</v>
      </c>
      <c r="G82" s="36">
        <f t="shared" si="1"/>
        <v>0.6</v>
      </c>
    </row>
    <row r="83" spans="1:7" customFormat="1" ht="15">
      <c r="A83" s="16">
        <v>30192122</v>
      </c>
      <c r="B83" s="14" t="s">
        <v>254</v>
      </c>
      <c r="C83" s="56" t="s">
        <v>18</v>
      </c>
      <c r="D83" s="16" t="s">
        <v>20</v>
      </c>
      <c r="E83" s="36">
        <v>100</v>
      </c>
      <c r="F83" s="36">
        <v>30</v>
      </c>
      <c r="G83" s="36">
        <f t="shared" si="1"/>
        <v>3</v>
      </c>
    </row>
    <row r="84" spans="1:7" customFormat="1" ht="15">
      <c r="A84" s="16">
        <v>30192122</v>
      </c>
      <c r="B84" s="14" t="s">
        <v>254</v>
      </c>
      <c r="C84" s="56" t="s">
        <v>18</v>
      </c>
      <c r="D84" s="16" t="s">
        <v>20</v>
      </c>
      <c r="E84" s="36">
        <v>350</v>
      </c>
      <c r="F84" s="36">
        <v>3</v>
      </c>
      <c r="G84" s="36">
        <f t="shared" ref="G84" si="2">E84*F84/1000</f>
        <v>1.05</v>
      </c>
    </row>
    <row r="85" spans="1:7" customFormat="1" ht="15">
      <c r="A85" s="68">
        <v>30192160</v>
      </c>
      <c r="B85" s="69" t="s">
        <v>157</v>
      </c>
      <c r="C85" s="56" t="s">
        <v>18</v>
      </c>
      <c r="D85" s="16" t="s">
        <v>20</v>
      </c>
      <c r="E85" s="36">
        <v>250</v>
      </c>
      <c r="F85" s="36">
        <v>7</v>
      </c>
      <c r="G85" s="36">
        <f t="shared" si="1"/>
        <v>1.75</v>
      </c>
    </row>
    <row r="86" spans="1:7" customFormat="1" ht="15">
      <c r="A86" s="16">
        <v>39263200</v>
      </c>
      <c r="B86" s="14" t="s">
        <v>255</v>
      </c>
      <c r="C86" s="56" t="s">
        <v>18</v>
      </c>
      <c r="D86" s="16" t="s">
        <v>20</v>
      </c>
      <c r="E86" s="36">
        <v>600</v>
      </c>
      <c r="F86" s="36">
        <v>6</v>
      </c>
      <c r="G86" s="36">
        <f t="shared" si="1"/>
        <v>3.6</v>
      </c>
    </row>
    <row r="87" spans="1:7" customFormat="1" ht="15">
      <c r="A87" s="15" t="s">
        <v>205</v>
      </c>
      <c r="B87" s="14" t="s">
        <v>256</v>
      </c>
      <c r="C87" s="56" t="s">
        <v>18</v>
      </c>
      <c r="D87" s="16" t="s">
        <v>20</v>
      </c>
      <c r="E87" s="36">
        <v>150</v>
      </c>
      <c r="F87" s="36">
        <v>6</v>
      </c>
      <c r="G87" s="36">
        <f t="shared" ref="G87:G94" si="3">E87*F87/1000</f>
        <v>0.9</v>
      </c>
    </row>
    <row r="88" spans="1:7" customFormat="1" ht="15">
      <c r="A88" s="15" t="s">
        <v>212</v>
      </c>
      <c r="B88" s="14" t="s">
        <v>257</v>
      </c>
      <c r="C88" s="56" t="s">
        <v>18</v>
      </c>
      <c r="D88" s="16" t="s">
        <v>20</v>
      </c>
      <c r="E88" s="36">
        <v>2000</v>
      </c>
      <c r="F88" s="36">
        <v>2</v>
      </c>
      <c r="G88" s="36">
        <f t="shared" si="3"/>
        <v>4</v>
      </c>
    </row>
    <row r="89" spans="1:7" customFormat="1" ht="15">
      <c r="A89" s="15" t="s">
        <v>198</v>
      </c>
      <c r="B89" s="14" t="s">
        <v>258</v>
      </c>
      <c r="C89" s="56" t="s">
        <v>18</v>
      </c>
      <c r="D89" s="16" t="s">
        <v>20</v>
      </c>
      <c r="E89" s="36">
        <v>1250</v>
      </c>
      <c r="F89" s="36">
        <v>6</v>
      </c>
      <c r="G89" s="36">
        <f t="shared" si="3"/>
        <v>7.5</v>
      </c>
    </row>
    <row r="90" spans="1:7" customFormat="1" ht="27">
      <c r="A90" s="15">
        <v>30197231</v>
      </c>
      <c r="B90" s="14" t="s">
        <v>259</v>
      </c>
      <c r="C90" s="56" t="s">
        <v>18</v>
      </c>
      <c r="D90" s="16" t="s">
        <v>20</v>
      </c>
      <c r="E90" s="36">
        <v>560</v>
      </c>
      <c r="F90" s="36">
        <v>2</v>
      </c>
      <c r="G90" s="36">
        <f t="shared" si="3"/>
        <v>1.1200000000000001</v>
      </c>
    </row>
    <row r="91" spans="1:7" customFormat="1" ht="15">
      <c r="A91" s="39">
        <v>24910000</v>
      </c>
      <c r="B91" s="69" t="s">
        <v>260</v>
      </c>
      <c r="C91" s="56" t="s">
        <v>18</v>
      </c>
      <c r="D91" s="16" t="s">
        <v>20</v>
      </c>
      <c r="E91" s="36">
        <v>380</v>
      </c>
      <c r="F91" s="36">
        <v>4</v>
      </c>
      <c r="G91" s="36">
        <f t="shared" si="3"/>
        <v>1.52</v>
      </c>
    </row>
    <row r="92" spans="1:7" customFormat="1" ht="15">
      <c r="A92" s="39">
        <v>24910000</v>
      </c>
      <c r="B92" s="69" t="s">
        <v>261</v>
      </c>
      <c r="C92" s="56" t="s">
        <v>18</v>
      </c>
      <c r="D92" s="16" t="s">
        <v>20</v>
      </c>
      <c r="E92" s="36">
        <v>200</v>
      </c>
      <c r="F92" s="36">
        <v>10</v>
      </c>
      <c r="G92" s="36">
        <f t="shared" si="3"/>
        <v>2</v>
      </c>
    </row>
    <row r="93" spans="1:7" customFormat="1" ht="15">
      <c r="A93" s="15" t="s">
        <v>210</v>
      </c>
      <c r="B93" s="14" t="s">
        <v>262</v>
      </c>
      <c r="C93" s="56" t="s">
        <v>18</v>
      </c>
      <c r="D93" s="16" t="s">
        <v>20</v>
      </c>
      <c r="E93" s="36">
        <v>55</v>
      </c>
      <c r="F93" s="36">
        <v>4</v>
      </c>
      <c r="G93" s="36">
        <f t="shared" si="3"/>
        <v>0.22</v>
      </c>
    </row>
    <row r="94" spans="1:7" customFormat="1" ht="15">
      <c r="A94" s="15"/>
      <c r="B94" s="14" t="s">
        <v>263</v>
      </c>
      <c r="C94" s="56" t="s">
        <v>18</v>
      </c>
      <c r="D94" s="16" t="s">
        <v>158</v>
      </c>
      <c r="E94" s="36">
        <v>660</v>
      </c>
      <c r="F94" s="36">
        <v>1</v>
      </c>
      <c r="G94" s="36">
        <f t="shared" si="3"/>
        <v>0.66</v>
      </c>
    </row>
    <row r="95" spans="1:7" customFormat="1" ht="15">
      <c r="A95" s="15"/>
      <c r="B95" s="14" t="s">
        <v>264</v>
      </c>
      <c r="C95" s="56" t="s">
        <v>18</v>
      </c>
      <c r="D95" s="16" t="s">
        <v>20</v>
      </c>
      <c r="E95" s="36">
        <v>450</v>
      </c>
      <c r="F95" s="36">
        <v>1</v>
      </c>
      <c r="G95" s="36">
        <f t="shared" ref="G95:G113" si="4">E95*F95/1000</f>
        <v>0.45</v>
      </c>
    </row>
    <row r="96" spans="1:7" customFormat="1" ht="15">
      <c r="A96" s="15"/>
      <c r="B96" s="14" t="s">
        <v>288</v>
      </c>
      <c r="C96" s="56"/>
      <c r="D96" s="16"/>
      <c r="E96" s="36">
        <v>6500</v>
      </c>
      <c r="F96" s="36">
        <v>1</v>
      </c>
      <c r="G96" s="36">
        <f t="shared" si="4"/>
        <v>6.5</v>
      </c>
    </row>
    <row r="97" spans="1:7" customFormat="1" ht="15">
      <c r="A97" s="15"/>
      <c r="B97" s="14" t="s">
        <v>288</v>
      </c>
      <c r="C97" s="56" t="s">
        <v>18</v>
      </c>
      <c r="D97" s="16" t="s">
        <v>20</v>
      </c>
      <c r="E97" s="36">
        <v>3000</v>
      </c>
      <c r="F97" s="36">
        <v>2</v>
      </c>
      <c r="G97" s="36">
        <f t="shared" si="4"/>
        <v>6</v>
      </c>
    </row>
    <row r="98" spans="1:7" customFormat="1" ht="15">
      <c r="A98" s="15"/>
      <c r="B98" s="14" t="s">
        <v>265</v>
      </c>
      <c r="C98" s="56" t="s">
        <v>18</v>
      </c>
      <c r="D98" s="16" t="s">
        <v>20</v>
      </c>
      <c r="E98" s="36">
        <v>120</v>
      </c>
      <c r="F98" s="36">
        <v>3</v>
      </c>
      <c r="G98" s="36">
        <f t="shared" si="4"/>
        <v>0.36</v>
      </c>
    </row>
    <row r="99" spans="1:7" customFormat="1" ht="15">
      <c r="A99" s="15" t="s">
        <v>213</v>
      </c>
      <c r="B99" s="14" t="s">
        <v>266</v>
      </c>
      <c r="C99" s="56" t="s">
        <v>18</v>
      </c>
      <c r="D99" s="16" t="s">
        <v>20</v>
      </c>
      <c r="E99" s="36">
        <v>1800</v>
      </c>
      <c r="F99" s="36">
        <v>5</v>
      </c>
      <c r="G99" s="36">
        <f t="shared" si="4"/>
        <v>9</v>
      </c>
    </row>
    <row r="100" spans="1:7" customFormat="1" ht="15">
      <c r="A100" s="70">
        <v>30197231</v>
      </c>
      <c r="B100" s="14" t="s">
        <v>267</v>
      </c>
      <c r="C100" s="56" t="s">
        <v>18</v>
      </c>
      <c r="D100" s="16" t="s">
        <v>20</v>
      </c>
      <c r="E100" s="36">
        <v>1200</v>
      </c>
      <c r="F100" s="36">
        <v>1</v>
      </c>
      <c r="G100" s="36">
        <f t="shared" si="4"/>
        <v>1.2</v>
      </c>
    </row>
    <row r="101" spans="1:7" customFormat="1" ht="15">
      <c r="A101" s="70">
        <v>30197231</v>
      </c>
      <c r="B101" s="14" t="s">
        <v>267</v>
      </c>
      <c r="C101" s="56" t="s">
        <v>18</v>
      </c>
      <c r="D101" s="16" t="s">
        <v>20</v>
      </c>
      <c r="E101" s="36">
        <v>1000</v>
      </c>
      <c r="F101" s="36">
        <v>6</v>
      </c>
      <c r="G101" s="36">
        <f t="shared" si="4"/>
        <v>6</v>
      </c>
    </row>
    <row r="102" spans="1:7" customFormat="1" ht="15">
      <c r="A102" s="15" t="s">
        <v>206</v>
      </c>
      <c r="B102" s="14" t="s">
        <v>226</v>
      </c>
      <c r="C102" s="56" t="s">
        <v>18</v>
      </c>
      <c r="D102" s="16" t="s">
        <v>20</v>
      </c>
      <c r="E102" s="36">
        <v>55</v>
      </c>
      <c r="F102" s="36">
        <v>1</v>
      </c>
      <c r="G102" s="36">
        <f t="shared" si="4"/>
        <v>5.5E-2</v>
      </c>
    </row>
    <row r="103" spans="1:7" customFormat="1" ht="15">
      <c r="A103" s="15" t="s">
        <v>206</v>
      </c>
      <c r="B103" s="14" t="s">
        <v>226</v>
      </c>
      <c r="C103" s="56" t="s">
        <v>18</v>
      </c>
      <c r="D103" s="16" t="s">
        <v>20</v>
      </c>
      <c r="E103" s="36">
        <v>285</v>
      </c>
      <c r="F103" s="36">
        <v>1</v>
      </c>
      <c r="G103" s="36">
        <f t="shared" si="4"/>
        <v>0.28499999999999998</v>
      </c>
    </row>
    <row r="104" spans="1:7" customFormat="1" ht="15">
      <c r="A104" s="71" t="s">
        <v>207</v>
      </c>
      <c r="B104" s="14" t="s">
        <v>268</v>
      </c>
      <c r="C104" s="56" t="s">
        <v>18</v>
      </c>
      <c r="D104" s="16" t="s">
        <v>20</v>
      </c>
      <c r="E104" s="36">
        <v>255</v>
      </c>
      <c r="F104" s="36">
        <v>1</v>
      </c>
      <c r="G104" s="36">
        <f t="shared" si="4"/>
        <v>0.255</v>
      </c>
    </row>
    <row r="105" spans="1:7" customFormat="1" ht="15">
      <c r="A105" s="15" t="s">
        <v>208</v>
      </c>
      <c r="B105" s="14" t="s">
        <v>269</v>
      </c>
      <c r="C105" s="56" t="s">
        <v>18</v>
      </c>
      <c r="D105" s="16" t="s">
        <v>20</v>
      </c>
      <c r="E105" s="36">
        <v>60</v>
      </c>
      <c r="F105" s="36">
        <v>40</v>
      </c>
      <c r="G105" s="36">
        <f t="shared" si="4"/>
        <v>2.4</v>
      </c>
    </row>
    <row r="106" spans="1:7" customFormat="1" ht="15">
      <c r="A106" s="15" t="s">
        <v>208</v>
      </c>
      <c r="B106" s="14" t="s">
        <v>269</v>
      </c>
      <c r="C106" s="56" t="s">
        <v>18</v>
      </c>
      <c r="D106" s="16" t="s">
        <v>20</v>
      </c>
      <c r="E106" s="36">
        <v>60</v>
      </c>
      <c r="F106" s="36">
        <v>40</v>
      </c>
      <c r="G106" s="36">
        <f t="shared" ref="G106" si="5">E106*F106/1000</f>
        <v>2.4</v>
      </c>
    </row>
    <row r="107" spans="1:7" customFormat="1" ht="15">
      <c r="A107" s="15" t="s">
        <v>196</v>
      </c>
      <c r="B107" s="14" t="s">
        <v>270</v>
      </c>
      <c r="C107" s="56" t="s">
        <v>18</v>
      </c>
      <c r="D107" s="16" t="s">
        <v>20</v>
      </c>
      <c r="E107" s="36">
        <v>300</v>
      </c>
      <c r="F107" s="36">
        <v>18</v>
      </c>
      <c r="G107" s="36">
        <f t="shared" si="4"/>
        <v>5.4</v>
      </c>
    </row>
    <row r="108" spans="1:7" customFormat="1" ht="15">
      <c r="A108" s="15" t="s">
        <v>196</v>
      </c>
      <c r="B108" s="14" t="s">
        <v>271</v>
      </c>
      <c r="C108" s="56" t="s">
        <v>18</v>
      </c>
      <c r="D108" s="16" t="s">
        <v>20</v>
      </c>
      <c r="E108" s="36">
        <v>150</v>
      </c>
      <c r="F108" s="36">
        <v>26</v>
      </c>
      <c r="G108" s="36">
        <f t="shared" si="4"/>
        <v>3.9</v>
      </c>
    </row>
    <row r="109" spans="1:7" customFormat="1" ht="15">
      <c r="A109" s="15" t="s">
        <v>195</v>
      </c>
      <c r="B109" s="14" t="s">
        <v>272</v>
      </c>
      <c r="C109" s="56" t="s">
        <v>18</v>
      </c>
      <c r="D109" s="16" t="s">
        <v>20</v>
      </c>
      <c r="E109" s="36">
        <v>3500</v>
      </c>
      <c r="F109" s="36">
        <v>5</v>
      </c>
      <c r="G109" s="36">
        <f t="shared" si="4"/>
        <v>17.5</v>
      </c>
    </row>
    <row r="110" spans="1:7" customFormat="1" ht="15">
      <c r="A110" s="15" t="s">
        <v>206</v>
      </c>
      <c r="B110" s="14" t="s">
        <v>273</v>
      </c>
      <c r="C110" s="56" t="s">
        <v>18</v>
      </c>
      <c r="D110" s="16" t="s">
        <v>20</v>
      </c>
      <c r="E110" s="36">
        <v>1300</v>
      </c>
      <c r="F110" s="36">
        <v>2</v>
      </c>
      <c r="G110" s="36">
        <f t="shared" si="4"/>
        <v>2.6</v>
      </c>
    </row>
    <row r="111" spans="1:7" customFormat="1" ht="15">
      <c r="A111" s="15" t="s">
        <v>197</v>
      </c>
      <c r="B111" s="14" t="s">
        <v>274</v>
      </c>
      <c r="C111" s="56" t="s">
        <v>18</v>
      </c>
      <c r="D111" s="16" t="s">
        <v>20</v>
      </c>
      <c r="E111" s="36">
        <v>2500</v>
      </c>
      <c r="F111" s="36">
        <v>1</v>
      </c>
      <c r="G111" s="36">
        <f t="shared" si="4"/>
        <v>2.5</v>
      </c>
    </row>
    <row r="112" spans="1:7" customFormat="1" ht="15">
      <c r="A112" s="15" t="s">
        <v>214</v>
      </c>
      <c r="B112" s="14" t="s">
        <v>275</v>
      </c>
      <c r="C112" s="56" t="s">
        <v>18</v>
      </c>
      <c r="D112" s="16" t="s">
        <v>20</v>
      </c>
      <c r="E112" s="36">
        <v>350</v>
      </c>
      <c r="F112" s="36">
        <v>10</v>
      </c>
      <c r="G112" s="36">
        <f t="shared" si="4"/>
        <v>3.5</v>
      </c>
    </row>
    <row r="113" spans="1:7" customFormat="1" ht="27">
      <c r="A113" s="15"/>
      <c r="B113" s="14" t="s">
        <v>276</v>
      </c>
      <c r="C113" s="56" t="s">
        <v>18</v>
      </c>
      <c r="D113" s="16" t="s">
        <v>20</v>
      </c>
      <c r="E113" s="36">
        <v>481200</v>
      </c>
      <c r="F113" s="36">
        <v>1</v>
      </c>
      <c r="G113" s="36">
        <f t="shared" si="4"/>
        <v>481.2</v>
      </c>
    </row>
    <row r="114" spans="1:7" customFormat="1" ht="15">
      <c r="A114" s="15"/>
      <c r="B114" s="14"/>
      <c r="C114" s="56"/>
      <c r="D114" s="16"/>
      <c r="E114" s="36"/>
      <c r="F114" s="36"/>
      <c r="G114" s="36">
        <f>SUM(G71:G113)</f>
        <v>656.89499999999998</v>
      </c>
    </row>
    <row r="115" spans="1:7">
      <c r="A115" s="55"/>
      <c r="B115" s="42" t="s">
        <v>19</v>
      </c>
      <c r="C115" s="56"/>
      <c r="D115" s="16"/>
      <c r="E115" s="36"/>
      <c r="F115" s="36"/>
      <c r="G115" s="36"/>
    </row>
    <row r="116" spans="1:7" customFormat="1" ht="15">
      <c r="A116" s="39">
        <v>9310000</v>
      </c>
      <c r="B116" s="40" t="s">
        <v>159</v>
      </c>
      <c r="C116" s="61" t="s">
        <v>18</v>
      </c>
      <c r="D116" s="40" t="s">
        <v>160</v>
      </c>
      <c r="E116" s="36">
        <v>700000</v>
      </c>
      <c r="F116" s="36"/>
      <c r="G116" s="36">
        <v>700</v>
      </c>
    </row>
    <row r="117" spans="1:7" customFormat="1" ht="15">
      <c r="A117" s="39"/>
      <c r="B117" s="40" t="s">
        <v>277</v>
      </c>
      <c r="C117" s="61" t="s">
        <v>18</v>
      </c>
      <c r="D117" s="40" t="s">
        <v>20</v>
      </c>
      <c r="E117" s="36">
        <v>550000</v>
      </c>
      <c r="F117" s="36"/>
      <c r="G117" s="36">
        <v>550</v>
      </c>
    </row>
    <row r="118" spans="1:7" customFormat="1" ht="15">
      <c r="A118" s="39">
        <v>79980000</v>
      </c>
      <c r="B118" s="40" t="s">
        <v>161</v>
      </c>
      <c r="C118" s="61" t="s">
        <v>18</v>
      </c>
      <c r="D118" s="40" t="s">
        <v>148</v>
      </c>
      <c r="E118" s="36">
        <v>10400</v>
      </c>
      <c r="F118" s="36">
        <v>1</v>
      </c>
      <c r="G118" s="36">
        <f t="shared" ref="G118:G138" si="6">E118*F118/1000</f>
        <v>10.4</v>
      </c>
    </row>
    <row r="119" spans="1:7" customFormat="1" ht="15">
      <c r="A119" s="39">
        <v>72411000</v>
      </c>
      <c r="B119" s="40" t="s">
        <v>162</v>
      </c>
      <c r="C119" s="61" t="s">
        <v>18</v>
      </c>
      <c r="D119" s="40" t="s">
        <v>148</v>
      </c>
      <c r="E119" s="36">
        <v>120000</v>
      </c>
      <c r="F119" s="36">
        <v>12</v>
      </c>
      <c r="G119" s="36">
        <v>60</v>
      </c>
    </row>
    <row r="120" spans="1:7" customFormat="1" ht="15">
      <c r="A120" s="39">
        <v>72411000</v>
      </c>
      <c r="B120" s="40" t="s">
        <v>163</v>
      </c>
      <c r="C120" s="61" t="s">
        <v>18</v>
      </c>
      <c r="D120" s="40" t="s">
        <v>148</v>
      </c>
      <c r="E120" s="36">
        <v>160000</v>
      </c>
      <c r="F120" s="36">
        <v>12</v>
      </c>
      <c r="G120" s="36">
        <f t="shared" si="6"/>
        <v>1920</v>
      </c>
    </row>
    <row r="121" spans="1:7" customFormat="1" ht="15">
      <c r="A121" s="39">
        <v>79980000</v>
      </c>
      <c r="B121" s="40" t="s">
        <v>164</v>
      </c>
      <c r="C121" s="61" t="s">
        <v>18</v>
      </c>
      <c r="D121" s="40" t="s">
        <v>165</v>
      </c>
      <c r="E121" s="36">
        <v>8000</v>
      </c>
      <c r="F121" s="36">
        <v>1</v>
      </c>
      <c r="G121" s="36">
        <v>8</v>
      </c>
    </row>
    <row r="122" spans="1:7" customFormat="1" ht="27">
      <c r="A122" s="39">
        <v>64000000</v>
      </c>
      <c r="B122" s="40" t="s">
        <v>166</v>
      </c>
      <c r="C122" s="61" t="s">
        <v>18</v>
      </c>
      <c r="D122" s="40" t="s">
        <v>20</v>
      </c>
      <c r="E122" s="36">
        <v>5000</v>
      </c>
      <c r="F122" s="36">
        <v>20</v>
      </c>
      <c r="G122" s="36">
        <f t="shared" si="6"/>
        <v>100</v>
      </c>
    </row>
    <row r="123" spans="1:7" customFormat="1" ht="15">
      <c r="A123" s="39">
        <v>72500000</v>
      </c>
      <c r="B123" s="40" t="s">
        <v>286</v>
      </c>
      <c r="C123" s="61" t="s">
        <v>18</v>
      </c>
      <c r="D123" s="40" t="s">
        <v>20</v>
      </c>
      <c r="E123" s="36">
        <v>3500</v>
      </c>
      <c r="F123" s="36">
        <v>28</v>
      </c>
      <c r="G123" s="36">
        <f t="shared" si="6"/>
        <v>98</v>
      </c>
    </row>
    <row r="124" spans="1:7" customFormat="1" ht="15.75">
      <c r="A124" s="39">
        <v>72411000</v>
      </c>
      <c r="B124" s="40" t="s">
        <v>167</v>
      </c>
      <c r="C124" s="62" t="s">
        <v>18</v>
      </c>
      <c r="D124" s="41" t="s">
        <v>150</v>
      </c>
      <c r="E124" s="36">
        <v>3000</v>
      </c>
      <c r="F124" s="36">
        <v>2</v>
      </c>
      <c r="G124" s="36">
        <f t="shared" si="6"/>
        <v>6</v>
      </c>
    </row>
    <row r="125" spans="1:7" customFormat="1" ht="15">
      <c r="A125" s="39">
        <v>72411000</v>
      </c>
      <c r="B125" s="40" t="s">
        <v>193</v>
      </c>
      <c r="C125" s="63" t="s">
        <v>18</v>
      </c>
      <c r="D125" s="40" t="s">
        <v>148</v>
      </c>
      <c r="E125" s="36">
        <v>5000</v>
      </c>
      <c r="F125" s="36">
        <v>12</v>
      </c>
      <c r="G125" s="36">
        <f t="shared" si="6"/>
        <v>60</v>
      </c>
    </row>
    <row r="126" spans="1:7" customFormat="1" ht="15">
      <c r="A126" s="39">
        <v>72411000</v>
      </c>
      <c r="B126" s="40" t="s">
        <v>168</v>
      </c>
      <c r="C126" s="63" t="s">
        <v>18</v>
      </c>
      <c r="D126" s="40" t="s">
        <v>148</v>
      </c>
      <c r="E126" s="36">
        <v>1500</v>
      </c>
      <c r="F126" s="36">
        <v>12</v>
      </c>
      <c r="G126" s="36">
        <f t="shared" si="6"/>
        <v>18</v>
      </c>
    </row>
    <row r="127" spans="1:7" customFormat="1" ht="15.75" customHeight="1">
      <c r="A127" s="39">
        <v>79411210</v>
      </c>
      <c r="B127" s="40" t="s">
        <v>186</v>
      </c>
      <c r="C127" s="63" t="s">
        <v>18</v>
      </c>
      <c r="D127" s="40" t="s">
        <v>20</v>
      </c>
      <c r="E127" s="36">
        <v>20000</v>
      </c>
      <c r="F127" s="36">
        <v>1</v>
      </c>
      <c r="G127" s="36">
        <v>20</v>
      </c>
    </row>
    <row r="128" spans="1:7" customFormat="1" ht="15.75" customHeight="1">
      <c r="A128" s="39">
        <v>79631200</v>
      </c>
      <c r="B128" s="40" t="s">
        <v>278</v>
      </c>
      <c r="C128" s="63" t="s">
        <v>18</v>
      </c>
      <c r="D128" s="40" t="s">
        <v>199</v>
      </c>
      <c r="E128" s="36">
        <v>24000</v>
      </c>
      <c r="F128" s="36">
        <v>3</v>
      </c>
      <c r="G128" s="36">
        <v>72</v>
      </c>
    </row>
    <row r="129" spans="1:7" customFormat="1" ht="15.75" customHeight="1">
      <c r="A129" s="39">
        <v>22451180</v>
      </c>
      <c r="B129" s="40" t="s">
        <v>211</v>
      </c>
      <c r="C129" s="63" t="s">
        <v>18</v>
      </c>
      <c r="D129" s="40" t="s">
        <v>20</v>
      </c>
      <c r="E129" s="36">
        <v>2000</v>
      </c>
      <c r="F129" s="36">
        <v>10</v>
      </c>
      <c r="G129" s="36">
        <v>20</v>
      </c>
    </row>
    <row r="130" spans="1:7" customFormat="1" ht="15.75" customHeight="1">
      <c r="A130" s="39">
        <v>79991200</v>
      </c>
      <c r="B130" s="40" t="s">
        <v>279</v>
      </c>
      <c r="C130" s="63" t="s">
        <v>18</v>
      </c>
      <c r="D130" s="40" t="s">
        <v>20</v>
      </c>
      <c r="E130" s="36">
        <v>306000</v>
      </c>
      <c r="F130" s="36">
        <v>1</v>
      </c>
      <c r="G130" s="36">
        <v>306000</v>
      </c>
    </row>
    <row r="131" spans="1:7" customFormat="1" ht="15.75" customHeight="1">
      <c r="A131" s="39">
        <v>65100000</v>
      </c>
      <c r="B131" s="40" t="s">
        <v>280</v>
      </c>
      <c r="C131" s="63" t="s">
        <v>18</v>
      </c>
      <c r="D131" s="40" t="s">
        <v>20</v>
      </c>
      <c r="E131" s="36">
        <v>180000</v>
      </c>
      <c r="F131" s="36">
        <v>66.599999999999994</v>
      </c>
      <c r="G131" s="36">
        <v>12</v>
      </c>
    </row>
    <row r="132" spans="1:7" customFormat="1" ht="15.75" customHeight="1">
      <c r="A132" s="39"/>
      <c r="B132" s="40"/>
      <c r="C132" s="63"/>
      <c r="D132" s="40"/>
      <c r="E132" s="36"/>
      <c r="F132" s="36"/>
      <c r="G132" s="36">
        <f>SUM(G116:G131)</f>
        <v>309654.40000000002</v>
      </c>
    </row>
    <row r="133" spans="1:7">
      <c r="A133" s="43"/>
      <c r="B133" s="44" t="s">
        <v>185</v>
      </c>
      <c r="C133" s="64"/>
      <c r="D133" s="43"/>
      <c r="E133" s="43"/>
      <c r="F133" s="43"/>
      <c r="G133" s="43"/>
    </row>
    <row r="134" spans="1:7" ht="27">
      <c r="A134" s="36">
        <v>24451141</v>
      </c>
      <c r="B134" s="45" t="s">
        <v>281</v>
      </c>
      <c r="C134" s="65" t="s">
        <v>18</v>
      </c>
      <c r="D134" s="46" t="s">
        <v>20</v>
      </c>
      <c r="E134" s="36">
        <v>1000</v>
      </c>
      <c r="F134" s="36">
        <v>5</v>
      </c>
      <c r="G134" s="36">
        <f t="shared" si="6"/>
        <v>5</v>
      </c>
    </row>
    <row r="135" spans="1:7" ht="27">
      <c r="A135" s="36">
        <v>24451141</v>
      </c>
      <c r="B135" s="45" t="s">
        <v>285</v>
      </c>
      <c r="C135" s="65" t="s">
        <v>18</v>
      </c>
      <c r="D135" s="46" t="s">
        <v>48</v>
      </c>
      <c r="E135" s="36">
        <v>1000</v>
      </c>
      <c r="F135" s="36">
        <v>10</v>
      </c>
      <c r="G135" s="36">
        <f t="shared" si="6"/>
        <v>10</v>
      </c>
    </row>
    <row r="136" spans="1:7">
      <c r="A136" s="36">
        <v>33141129</v>
      </c>
      <c r="B136" s="45" t="s">
        <v>282</v>
      </c>
      <c r="C136" s="65" t="s">
        <v>18</v>
      </c>
      <c r="D136" s="46" t="s">
        <v>20</v>
      </c>
      <c r="E136" s="36">
        <v>50</v>
      </c>
      <c r="F136" s="36">
        <v>500</v>
      </c>
      <c r="G136" s="36">
        <f t="shared" si="6"/>
        <v>25</v>
      </c>
    </row>
    <row r="137" spans="1:7">
      <c r="A137" s="36"/>
      <c r="B137" s="45" t="s">
        <v>283</v>
      </c>
      <c r="C137" s="65" t="s">
        <v>18</v>
      </c>
      <c r="D137" s="46" t="s">
        <v>20</v>
      </c>
      <c r="E137" s="36">
        <v>900</v>
      </c>
      <c r="F137" s="36">
        <v>15</v>
      </c>
      <c r="G137" s="36">
        <f t="shared" si="6"/>
        <v>13.5</v>
      </c>
    </row>
    <row r="138" spans="1:7">
      <c r="A138" s="36">
        <v>33141118</v>
      </c>
      <c r="B138" s="45" t="s">
        <v>284</v>
      </c>
      <c r="C138" s="65" t="s">
        <v>18</v>
      </c>
      <c r="D138" s="46" t="s">
        <v>32</v>
      </c>
      <c r="E138" s="36">
        <v>1100</v>
      </c>
      <c r="F138" s="36">
        <v>20</v>
      </c>
      <c r="G138" s="36">
        <f t="shared" si="6"/>
        <v>22</v>
      </c>
    </row>
    <row r="139" spans="1:7">
      <c r="A139" s="36"/>
      <c r="B139" s="45"/>
      <c r="C139" s="65"/>
      <c r="D139" s="46"/>
      <c r="E139" s="36"/>
      <c r="F139" s="36"/>
      <c r="G139" s="73">
        <f>SUM(G134:G138)</f>
        <v>75.5</v>
      </c>
    </row>
    <row r="140" spans="1:7">
      <c r="A140" s="36"/>
      <c r="B140" s="45"/>
      <c r="C140" s="65"/>
      <c r="D140" s="46"/>
      <c r="E140" s="36"/>
      <c r="F140" s="36"/>
      <c r="G140" s="73">
        <f>G132+G114+G69</f>
        <v>310524.07500000007</v>
      </c>
    </row>
    <row r="141" spans="1:7">
      <c r="A141" s="48"/>
      <c r="B141" s="72" t="s">
        <v>188</v>
      </c>
      <c r="C141" s="66"/>
      <c r="D141" s="49"/>
      <c r="E141" s="50"/>
      <c r="F141" s="50"/>
      <c r="G141" s="48"/>
    </row>
    <row r="142" spans="1:7" ht="15">
      <c r="A142" s="53">
        <v>15612160</v>
      </c>
      <c r="B142" s="51" t="s">
        <v>169</v>
      </c>
      <c r="C142" s="65" t="s">
        <v>18</v>
      </c>
      <c r="D142" s="46" t="s">
        <v>47</v>
      </c>
      <c r="E142" s="74"/>
      <c r="F142" s="36">
        <v>139.5</v>
      </c>
      <c r="G142" s="36">
        <f t="shared" ref="G142:G146" si="7">E142*F142/1000</f>
        <v>0</v>
      </c>
    </row>
    <row r="143" spans="1:7" ht="15">
      <c r="A143" s="54">
        <v>15614200</v>
      </c>
      <c r="B143" s="51" t="s">
        <v>170</v>
      </c>
      <c r="C143" s="65" t="s">
        <v>18</v>
      </c>
      <c r="D143" s="46" t="s">
        <v>47</v>
      </c>
      <c r="E143" s="74"/>
      <c r="F143" s="36">
        <v>22.3</v>
      </c>
      <c r="G143" s="36">
        <f t="shared" si="7"/>
        <v>0</v>
      </c>
    </row>
    <row r="144" spans="1:7" ht="15">
      <c r="A144" s="54">
        <v>15851100</v>
      </c>
      <c r="B144" s="51" t="s">
        <v>171</v>
      </c>
      <c r="C144" s="65" t="s">
        <v>18</v>
      </c>
      <c r="D144" s="46" t="s">
        <v>47</v>
      </c>
      <c r="E144" s="74"/>
      <c r="F144" s="36">
        <v>18.600000000000001</v>
      </c>
      <c r="G144" s="36">
        <f t="shared" si="7"/>
        <v>0</v>
      </c>
    </row>
    <row r="145" spans="1:7" ht="15">
      <c r="A145" s="54">
        <v>15616000</v>
      </c>
      <c r="B145" s="78" t="s">
        <v>293</v>
      </c>
      <c r="C145" s="65" t="s">
        <v>18</v>
      </c>
      <c r="D145" s="46" t="s">
        <v>47</v>
      </c>
      <c r="E145" s="74"/>
      <c r="F145" s="36">
        <v>18.600000000000001</v>
      </c>
      <c r="G145" s="36">
        <f t="shared" si="7"/>
        <v>0</v>
      </c>
    </row>
    <row r="146" spans="1:7" ht="15">
      <c r="A146" s="54">
        <v>15421100</v>
      </c>
      <c r="B146" s="51" t="s">
        <v>172</v>
      </c>
      <c r="C146" s="65" t="s">
        <v>18</v>
      </c>
      <c r="D146" s="46" t="s">
        <v>187</v>
      </c>
      <c r="E146" s="74"/>
      <c r="F146" s="36">
        <v>15.4</v>
      </c>
      <c r="G146" s="36">
        <f t="shared" si="7"/>
        <v>0</v>
      </c>
    </row>
    <row r="147" spans="1:7" ht="15">
      <c r="A147" s="52">
        <v>15331154</v>
      </c>
      <c r="B147" s="76" t="s">
        <v>173</v>
      </c>
      <c r="C147" s="65" t="s">
        <v>18</v>
      </c>
      <c r="D147" s="46" t="s">
        <v>47</v>
      </c>
      <c r="E147" s="75"/>
      <c r="F147" s="36">
        <v>9.3000000000000007</v>
      </c>
      <c r="G147" s="36">
        <f t="shared" ref="G147:G161" si="8">E147*F147/1000</f>
        <v>0</v>
      </c>
    </row>
    <row r="148" spans="1:7" ht="15">
      <c r="A148" s="54">
        <v>15331153</v>
      </c>
      <c r="B148" s="51" t="s">
        <v>174</v>
      </c>
      <c r="C148" s="65" t="s">
        <v>18</v>
      </c>
      <c r="D148" s="46" t="s">
        <v>47</v>
      </c>
      <c r="E148" s="74"/>
      <c r="F148" s="36">
        <v>14.9</v>
      </c>
      <c r="G148" s="36">
        <f t="shared" si="8"/>
        <v>0</v>
      </c>
    </row>
    <row r="149" spans="1:7" ht="15">
      <c r="A149" s="54">
        <v>15331151</v>
      </c>
      <c r="B149" s="51" t="s">
        <v>175</v>
      </c>
      <c r="C149" s="65" t="s">
        <v>18</v>
      </c>
      <c r="D149" s="46" t="s">
        <v>47</v>
      </c>
      <c r="E149" s="74"/>
      <c r="F149" s="36">
        <v>8.6999999999999993</v>
      </c>
      <c r="G149" s="36">
        <f t="shared" si="8"/>
        <v>0</v>
      </c>
    </row>
    <row r="150" spans="1:7" ht="15">
      <c r="A150" s="54">
        <v>15541200</v>
      </c>
      <c r="B150" s="51" t="s">
        <v>176</v>
      </c>
      <c r="C150" s="65" t="s">
        <v>18</v>
      </c>
      <c r="D150" s="46" t="s">
        <v>47</v>
      </c>
      <c r="E150" s="74"/>
      <c r="F150" s="36">
        <v>16.7</v>
      </c>
      <c r="G150" s="36">
        <f t="shared" si="8"/>
        <v>0</v>
      </c>
    </row>
    <row r="151" spans="1:7" ht="15">
      <c r="A151" s="54">
        <v>15112150</v>
      </c>
      <c r="B151" s="76" t="s">
        <v>291</v>
      </c>
      <c r="C151" s="65" t="s">
        <v>18</v>
      </c>
      <c r="D151" s="46" t="s">
        <v>47</v>
      </c>
      <c r="E151" s="74"/>
      <c r="F151" s="36">
        <v>18.600000000000001</v>
      </c>
      <c r="G151" s="36">
        <f t="shared" si="8"/>
        <v>0</v>
      </c>
    </row>
    <row r="152" spans="1:7" ht="15">
      <c r="A152" s="54">
        <v>15311100</v>
      </c>
      <c r="B152" s="51" t="s">
        <v>177</v>
      </c>
      <c r="C152" s="65" t="s">
        <v>18</v>
      </c>
      <c r="D152" s="46" t="s">
        <v>47</v>
      </c>
      <c r="E152" s="74"/>
      <c r="F152" s="36">
        <v>42.8</v>
      </c>
      <c r="G152" s="36">
        <f t="shared" si="8"/>
        <v>0</v>
      </c>
    </row>
    <row r="153" spans="1:7" ht="15">
      <c r="A153" s="54">
        <v>15331161</v>
      </c>
      <c r="B153" s="51" t="s">
        <v>289</v>
      </c>
      <c r="C153" s="65" t="s">
        <v>18</v>
      </c>
      <c r="D153" s="46" t="s">
        <v>47</v>
      </c>
      <c r="E153" s="74"/>
      <c r="F153" s="36"/>
      <c r="G153" s="36">
        <f t="shared" si="8"/>
        <v>0</v>
      </c>
    </row>
    <row r="154" spans="1:7" ht="15">
      <c r="A154" s="54">
        <v>15333100</v>
      </c>
      <c r="B154" s="51" t="s">
        <v>178</v>
      </c>
      <c r="C154" s="65" t="s">
        <v>18</v>
      </c>
      <c r="D154" s="46" t="s">
        <v>47</v>
      </c>
      <c r="E154" s="74"/>
      <c r="F154" s="36">
        <v>2.2000000000000002</v>
      </c>
      <c r="G154" s="36">
        <f t="shared" si="8"/>
        <v>0</v>
      </c>
    </row>
    <row r="155" spans="1:7" ht="15">
      <c r="A155" s="54">
        <v>3221410</v>
      </c>
      <c r="B155" s="51" t="s">
        <v>179</v>
      </c>
      <c r="C155" s="65" t="s">
        <v>18</v>
      </c>
      <c r="D155" s="46" t="s">
        <v>47</v>
      </c>
      <c r="E155" s="74"/>
      <c r="F155" s="36">
        <v>46.5</v>
      </c>
      <c r="G155" s="36">
        <f t="shared" si="8"/>
        <v>0</v>
      </c>
    </row>
    <row r="156" spans="1:7" ht="15">
      <c r="A156" s="54">
        <v>3221110</v>
      </c>
      <c r="B156" s="51" t="s">
        <v>180</v>
      </c>
      <c r="C156" s="65" t="s">
        <v>18</v>
      </c>
      <c r="D156" s="46" t="s">
        <v>47</v>
      </c>
      <c r="E156" s="74"/>
      <c r="F156" s="36">
        <v>13.8</v>
      </c>
      <c r="G156" s="36">
        <f t="shared" si="8"/>
        <v>0</v>
      </c>
    </row>
    <row r="157" spans="1:7" ht="15">
      <c r="A157" s="54">
        <v>3221100</v>
      </c>
      <c r="B157" s="76" t="s">
        <v>290</v>
      </c>
      <c r="C157" s="65" t="s">
        <v>18</v>
      </c>
      <c r="D157" s="46" t="s">
        <v>47</v>
      </c>
      <c r="E157" s="74"/>
      <c r="F157" s="36">
        <v>9.3000000000000007</v>
      </c>
      <c r="G157" s="36">
        <f t="shared" si="8"/>
        <v>0</v>
      </c>
    </row>
    <row r="158" spans="1:7" ht="15">
      <c r="A158" s="54">
        <v>3222128</v>
      </c>
      <c r="B158" s="51" t="s">
        <v>181</v>
      </c>
      <c r="C158" s="65" t="s">
        <v>18</v>
      </c>
      <c r="D158" s="46" t="s">
        <v>47</v>
      </c>
      <c r="E158" s="74"/>
      <c r="F158" s="36">
        <v>93</v>
      </c>
      <c r="G158" s="36">
        <f t="shared" si="8"/>
        <v>0</v>
      </c>
    </row>
    <row r="159" spans="1:7" ht="15">
      <c r="A159" s="54">
        <v>15872400</v>
      </c>
      <c r="B159" s="51" t="s">
        <v>182</v>
      </c>
      <c r="C159" s="65" t="s">
        <v>18</v>
      </c>
      <c r="D159" s="46" t="s">
        <v>47</v>
      </c>
      <c r="E159" s="74"/>
      <c r="F159" s="36">
        <v>2.9</v>
      </c>
      <c r="G159" s="36">
        <f t="shared" si="8"/>
        <v>0</v>
      </c>
    </row>
    <row r="160" spans="1:7" ht="15">
      <c r="A160" s="54">
        <v>3142510</v>
      </c>
      <c r="B160" s="51" t="s">
        <v>183</v>
      </c>
      <c r="C160" s="65" t="s">
        <v>18</v>
      </c>
      <c r="D160" s="46" t="s">
        <v>20</v>
      </c>
      <c r="E160" s="74"/>
      <c r="F160" s="36">
        <v>372</v>
      </c>
      <c r="G160" s="36">
        <f t="shared" si="8"/>
        <v>0</v>
      </c>
    </row>
    <row r="161" spans="1:7">
      <c r="A161" s="52"/>
      <c r="B161" s="77" t="s">
        <v>292</v>
      </c>
      <c r="C161" s="65" t="s">
        <v>18</v>
      </c>
      <c r="D161" s="46" t="s">
        <v>47</v>
      </c>
      <c r="E161" s="47"/>
      <c r="F161" s="36">
        <v>11.2</v>
      </c>
      <c r="G161" s="36">
        <f t="shared" si="8"/>
        <v>0</v>
      </c>
    </row>
    <row r="162" spans="1:7">
      <c r="A162" s="52"/>
      <c r="B162" s="45"/>
      <c r="C162" s="65"/>
      <c r="D162" s="46"/>
      <c r="E162" s="47"/>
      <c r="F162" s="47"/>
      <c r="G162" s="36"/>
    </row>
  </sheetData>
  <mergeCells count="10">
    <mergeCell ref="A8:G8"/>
    <mergeCell ref="A9:G9"/>
    <mergeCell ref="A10:G10"/>
    <mergeCell ref="A11:G11"/>
    <mergeCell ref="A12:B12"/>
    <mergeCell ref="C12:C13"/>
    <mergeCell ref="D12:D13"/>
    <mergeCell ref="E12:E13"/>
    <mergeCell ref="F12:F13"/>
    <mergeCell ref="G12:G13"/>
  </mergeCells>
  <pageMargins left="0.39370078740157483" right="0.39370078740157483" top="0.39370078740157483" bottom="0.39370078740157483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"/>
  <sheetViews>
    <sheetView workbookViewId="0">
      <selection activeCell="B10" sqref="B10"/>
    </sheetView>
  </sheetViews>
  <sheetFormatPr defaultRowHeight="15"/>
  <cols>
    <col min="2" max="2" width="93" bestFit="1" customWidth="1"/>
  </cols>
  <sheetData>
    <row r="1" spans="1:20">
      <c r="A1" s="1" t="s">
        <v>0</v>
      </c>
      <c r="B1" s="2" t="s">
        <v>11</v>
      </c>
      <c r="C1" s="3">
        <v>140000</v>
      </c>
      <c r="D1" s="3">
        <v>425000</v>
      </c>
      <c r="E1" s="3">
        <v>53400</v>
      </c>
      <c r="F1" s="3">
        <v>48000</v>
      </c>
      <c r="G1" s="3">
        <v>4000</v>
      </c>
      <c r="H1" s="3">
        <v>46000</v>
      </c>
      <c r="I1" s="3">
        <v>81000</v>
      </c>
      <c r="J1">
        <v>105960</v>
      </c>
      <c r="K1">
        <v>105040</v>
      </c>
      <c r="L1">
        <f>SUM(C1:K1)</f>
        <v>1008400</v>
      </c>
      <c r="N1" s="9">
        <v>883</v>
      </c>
      <c r="O1" s="3">
        <v>40</v>
      </c>
      <c r="P1" s="3">
        <v>480</v>
      </c>
      <c r="Q1" s="3">
        <v>1</v>
      </c>
      <c r="R1" s="3">
        <v>425</v>
      </c>
      <c r="S1" s="3">
        <v>534</v>
      </c>
      <c r="T1">
        <f t="shared" ref="T1:T6" si="0">SUM(N1:S1)</f>
        <v>2363</v>
      </c>
    </row>
    <row r="2" spans="1:20">
      <c r="A2" s="1" t="s">
        <v>1</v>
      </c>
      <c r="B2" s="2" t="s">
        <v>12</v>
      </c>
      <c r="C2" s="3">
        <v>22000</v>
      </c>
      <c r="D2" s="3">
        <v>27500</v>
      </c>
      <c r="E2" s="3"/>
      <c r="F2" s="3"/>
      <c r="G2" s="3"/>
      <c r="H2" s="3"/>
      <c r="I2" s="3"/>
      <c r="J2" s="9"/>
      <c r="K2" s="9"/>
      <c r="L2">
        <f t="shared" ref="L2:L7" si="1">SUM(C2:K2)</f>
        <v>49500</v>
      </c>
      <c r="M2" s="9"/>
      <c r="N2" s="9"/>
      <c r="O2" s="3"/>
      <c r="P2" s="3"/>
      <c r="Q2" s="3">
        <v>100</v>
      </c>
      <c r="R2" s="3">
        <v>125</v>
      </c>
      <c r="S2" s="3"/>
      <c r="T2">
        <f t="shared" si="0"/>
        <v>225</v>
      </c>
    </row>
    <row r="3" spans="1:20">
      <c r="A3" s="1" t="s">
        <v>2</v>
      </c>
      <c r="B3" s="2" t="s">
        <v>13</v>
      </c>
      <c r="C3" s="4">
        <v>45500</v>
      </c>
      <c r="D3" s="3">
        <v>124750</v>
      </c>
      <c r="E3" s="5">
        <v>38499</v>
      </c>
      <c r="F3" s="3">
        <v>64800</v>
      </c>
      <c r="G3" s="3"/>
      <c r="H3" s="3"/>
      <c r="I3" s="3"/>
      <c r="J3" s="9"/>
      <c r="K3" s="9"/>
      <c r="L3">
        <f t="shared" si="1"/>
        <v>273549</v>
      </c>
      <c r="M3" s="9"/>
      <c r="N3" s="9"/>
      <c r="O3" s="3"/>
      <c r="P3" s="3"/>
      <c r="Q3" s="3">
        <v>68</v>
      </c>
      <c r="R3" s="3"/>
      <c r="S3" s="3"/>
      <c r="T3">
        <f t="shared" si="0"/>
        <v>68</v>
      </c>
    </row>
    <row r="4" spans="1:20">
      <c r="A4" s="1">
        <v>55110000</v>
      </c>
      <c r="B4" s="2" t="s">
        <v>14</v>
      </c>
      <c r="C4" s="6">
        <v>117500</v>
      </c>
      <c r="D4" s="3">
        <v>26000</v>
      </c>
      <c r="E4" s="3"/>
      <c r="F4" s="3"/>
      <c r="G4" s="3"/>
      <c r="H4" s="3"/>
      <c r="I4" s="3"/>
      <c r="J4" s="9"/>
      <c r="K4" s="9"/>
      <c r="L4">
        <f t="shared" si="1"/>
        <v>143500</v>
      </c>
      <c r="M4" s="9"/>
      <c r="N4" s="9"/>
      <c r="O4" s="3"/>
      <c r="P4" s="3"/>
      <c r="Q4" s="3">
        <v>6</v>
      </c>
      <c r="R4" s="3"/>
      <c r="S4" s="3"/>
      <c r="T4">
        <f t="shared" si="0"/>
        <v>6</v>
      </c>
    </row>
    <row r="5" spans="1:20">
      <c r="A5" s="1">
        <v>60121100</v>
      </c>
      <c r="B5" s="2" t="s">
        <v>15</v>
      </c>
      <c r="C5" s="3">
        <v>14600</v>
      </c>
      <c r="D5" s="6">
        <v>46700</v>
      </c>
      <c r="E5" s="6">
        <v>41470</v>
      </c>
      <c r="F5" s="6">
        <v>6000</v>
      </c>
      <c r="G5" s="3">
        <v>28900</v>
      </c>
      <c r="H5" s="3">
        <v>40800</v>
      </c>
      <c r="I5" s="3">
        <v>3000</v>
      </c>
      <c r="J5" s="7">
        <v>5700</v>
      </c>
      <c r="K5" s="8"/>
      <c r="L5">
        <f t="shared" si="1"/>
        <v>187170</v>
      </c>
      <c r="M5" s="8"/>
      <c r="N5" s="9"/>
      <c r="O5" s="3"/>
      <c r="P5" s="3">
        <v>6</v>
      </c>
      <c r="Q5" s="3">
        <v>146</v>
      </c>
      <c r="R5" s="3">
        <v>467</v>
      </c>
      <c r="S5" s="5">
        <v>319</v>
      </c>
      <c r="T5">
        <f t="shared" si="0"/>
        <v>938</v>
      </c>
    </row>
    <row r="6" spans="1:20">
      <c r="A6" s="1" t="s">
        <v>3</v>
      </c>
      <c r="B6" s="2" t="s">
        <v>16</v>
      </c>
      <c r="C6" s="10">
        <v>301890</v>
      </c>
      <c r="D6" s="10">
        <v>641890</v>
      </c>
      <c r="E6" s="10">
        <v>112000</v>
      </c>
      <c r="F6" s="3"/>
      <c r="G6" s="3"/>
      <c r="H6" s="3"/>
      <c r="I6" s="3"/>
      <c r="J6" s="9"/>
      <c r="K6" s="9"/>
      <c r="L6">
        <f t="shared" si="1"/>
        <v>1055780</v>
      </c>
      <c r="M6" s="9"/>
      <c r="O6" s="3"/>
      <c r="P6" s="3"/>
      <c r="Q6" s="10">
        <v>344</v>
      </c>
      <c r="R6" s="3"/>
      <c r="S6" s="3"/>
      <c r="T6">
        <f t="shared" si="0"/>
        <v>344</v>
      </c>
    </row>
    <row r="7" spans="1:20">
      <c r="A7" s="1">
        <v>70311200</v>
      </c>
      <c r="B7" s="2" t="s">
        <v>17</v>
      </c>
      <c r="C7" s="7">
        <v>60000</v>
      </c>
      <c r="D7" s="7">
        <v>60000</v>
      </c>
      <c r="E7" s="7">
        <v>65000</v>
      </c>
      <c r="L7">
        <f t="shared" si="1"/>
        <v>185000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4"/>
  <sheetViews>
    <sheetView topLeftCell="A29" workbookViewId="0">
      <selection activeCell="N2" sqref="N2"/>
    </sheetView>
  </sheetViews>
  <sheetFormatPr defaultRowHeight="15"/>
  <cols>
    <col min="1" max="1" width="30.7109375" customWidth="1"/>
    <col min="2" max="2" width="8.42578125" customWidth="1"/>
    <col min="8" max="8" width="10.85546875" customWidth="1"/>
    <col min="9" max="9" width="10.5703125" customWidth="1"/>
    <col min="10" max="11" width="13" customWidth="1"/>
    <col min="12" max="13" width="11.140625" customWidth="1"/>
  </cols>
  <sheetData>
    <row r="2" spans="1:13" ht="30">
      <c r="A2" s="3"/>
      <c r="B2" s="3"/>
      <c r="C2" s="22">
        <v>43856</v>
      </c>
      <c r="D2" s="22">
        <v>43869</v>
      </c>
      <c r="E2" s="22">
        <v>43883</v>
      </c>
      <c r="F2" s="22">
        <v>43876</v>
      </c>
      <c r="G2" s="22"/>
      <c r="H2" s="21" t="s">
        <v>128</v>
      </c>
      <c r="I2" s="21" t="s">
        <v>129</v>
      </c>
      <c r="J2" s="21" t="s">
        <v>130</v>
      </c>
      <c r="K2" s="21" t="s">
        <v>140</v>
      </c>
      <c r="L2" s="21" t="s">
        <v>131</v>
      </c>
      <c r="M2" s="27"/>
    </row>
    <row r="3" spans="1:13">
      <c r="A3" s="3" t="s">
        <v>33</v>
      </c>
      <c r="B3" s="16" t="s">
        <v>47</v>
      </c>
      <c r="C3" s="3">
        <v>6</v>
      </c>
      <c r="D3" s="3">
        <v>6</v>
      </c>
      <c r="E3" s="3">
        <v>3</v>
      </c>
      <c r="F3" s="3"/>
      <c r="G3" s="3">
        <v>3</v>
      </c>
      <c r="H3" s="3">
        <f>G3+F3+E3+D3+C3</f>
        <v>18</v>
      </c>
      <c r="I3" s="3">
        <v>250</v>
      </c>
      <c r="J3" s="3">
        <v>3750</v>
      </c>
      <c r="K3" s="16">
        <v>24</v>
      </c>
      <c r="L3" s="3">
        <f>K3-H3</f>
        <v>6</v>
      </c>
      <c r="M3" s="9"/>
    </row>
    <row r="4" spans="1:13">
      <c r="A4" s="3" t="s">
        <v>109</v>
      </c>
      <c r="B4" s="16" t="s">
        <v>32</v>
      </c>
      <c r="C4" s="3">
        <v>2</v>
      </c>
      <c r="D4" s="3">
        <v>1</v>
      </c>
      <c r="E4" s="3">
        <v>1</v>
      </c>
      <c r="F4" s="3"/>
      <c r="G4" s="3"/>
      <c r="H4" s="3">
        <f t="shared" ref="H4:H44" si="0">G4+F4+E4+D4+C4</f>
        <v>4</v>
      </c>
      <c r="I4" s="3">
        <v>800</v>
      </c>
      <c r="J4" s="3">
        <v>3200</v>
      </c>
      <c r="K4" s="16">
        <v>16</v>
      </c>
      <c r="L4" s="3">
        <f t="shared" ref="L4:L29" si="1">K4-H4</f>
        <v>12</v>
      </c>
      <c r="M4" s="9"/>
    </row>
    <row r="5" spans="1:13">
      <c r="A5" s="3" t="s">
        <v>38</v>
      </c>
      <c r="B5" s="16" t="s">
        <v>47</v>
      </c>
      <c r="C5" s="3">
        <v>2</v>
      </c>
      <c r="D5" s="3">
        <v>2</v>
      </c>
      <c r="E5" s="3">
        <v>1</v>
      </c>
      <c r="F5" s="3"/>
      <c r="G5" s="3">
        <v>0.5</v>
      </c>
      <c r="H5" s="3">
        <f t="shared" si="0"/>
        <v>5.5</v>
      </c>
      <c r="I5" s="3">
        <v>800</v>
      </c>
      <c r="J5" s="3">
        <v>4000</v>
      </c>
      <c r="K5" s="16">
        <v>8</v>
      </c>
      <c r="L5" s="3">
        <f t="shared" si="1"/>
        <v>2.5</v>
      </c>
      <c r="M5" s="9"/>
    </row>
    <row r="6" spans="1:13">
      <c r="A6" s="3" t="s">
        <v>39</v>
      </c>
      <c r="B6" s="16" t="s">
        <v>32</v>
      </c>
      <c r="C6" s="3">
        <v>4</v>
      </c>
      <c r="D6" s="3">
        <v>2</v>
      </c>
      <c r="E6" s="3">
        <v>2</v>
      </c>
      <c r="F6" s="3"/>
      <c r="G6" s="3">
        <v>2</v>
      </c>
      <c r="H6" s="3">
        <f t="shared" si="0"/>
        <v>10</v>
      </c>
      <c r="I6" s="3">
        <v>800</v>
      </c>
      <c r="J6" s="3">
        <v>6400</v>
      </c>
      <c r="K6" s="16">
        <v>16</v>
      </c>
      <c r="L6" s="3">
        <f t="shared" si="1"/>
        <v>6</v>
      </c>
      <c r="M6" s="9"/>
    </row>
    <row r="7" spans="1:13">
      <c r="A7" s="3" t="s">
        <v>110</v>
      </c>
      <c r="B7" s="16" t="s">
        <v>47</v>
      </c>
      <c r="C7" s="3">
        <v>6</v>
      </c>
      <c r="D7" s="3">
        <v>6</v>
      </c>
      <c r="E7" s="3">
        <v>3</v>
      </c>
      <c r="F7" s="3"/>
      <c r="G7" s="3">
        <v>1</v>
      </c>
      <c r="H7" s="3">
        <f t="shared" si="0"/>
        <v>16</v>
      </c>
      <c r="I7" s="3">
        <v>2000</v>
      </c>
      <c r="J7" s="3">
        <v>30000</v>
      </c>
      <c r="K7" s="16">
        <v>24</v>
      </c>
      <c r="L7" s="3">
        <f t="shared" si="1"/>
        <v>8</v>
      </c>
      <c r="M7" s="9"/>
    </row>
    <row r="8" spans="1:13">
      <c r="A8" s="3" t="s">
        <v>40</v>
      </c>
      <c r="B8" s="16" t="s">
        <v>47</v>
      </c>
      <c r="C8" s="3">
        <v>0.6</v>
      </c>
      <c r="D8" s="3">
        <v>0.6</v>
      </c>
      <c r="E8" s="3">
        <v>0.3</v>
      </c>
      <c r="F8" s="3"/>
      <c r="G8" s="3">
        <v>0.5</v>
      </c>
      <c r="H8" s="3">
        <f t="shared" si="0"/>
        <v>2</v>
      </c>
      <c r="I8" s="3">
        <v>1000</v>
      </c>
      <c r="J8" s="3">
        <v>1500</v>
      </c>
      <c r="K8" s="16">
        <v>2.4</v>
      </c>
      <c r="L8" s="3">
        <f t="shared" si="1"/>
        <v>0.39999999999999991</v>
      </c>
      <c r="M8" s="9"/>
    </row>
    <row r="9" spans="1:13">
      <c r="A9" s="3" t="s">
        <v>49</v>
      </c>
      <c r="B9" s="16" t="s">
        <v>47</v>
      </c>
      <c r="C9" s="3">
        <v>4.4000000000000004</v>
      </c>
      <c r="D9" s="3">
        <v>4.4000000000000004</v>
      </c>
      <c r="E9" s="3">
        <v>2.2000000000000002</v>
      </c>
      <c r="F9" s="3"/>
      <c r="G9" s="3"/>
      <c r="H9" s="3">
        <f t="shared" si="0"/>
        <v>11</v>
      </c>
      <c r="I9" s="3">
        <v>300</v>
      </c>
      <c r="J9" s="3">
        <v>3300</v>
      </c>
      <c r="K9" s="16">
        <v>16</v>
      </c>
      <c r="L9" s="3">
        <f t="shared" si="1"/>
        <v>5</v>
      </c>
      <c r="M9" s="9"/>
    </row>
    <row r="10" spans="1:13">
      <c r="A10" s="3" t="s">
        <v>41</v>
      </c>
      <c r="B10" s="16" t="s">
        <v>47</v>
      </c>
      <c r="C10" s="3">
        <v>2</v>
      </c>
      <c r="D10" s="3">
        <v>1.93</v>
      </c>
      <c r="E10" s="3">
        <v>1</v>
      </c>
      <c r="F10" s="3"/>
      <c r="G10" s="3"/>
      <c r="H10" s="3">
        <v>5</v>
      </c>
      <c r="I10" s="3">
        <v>550</v>
      </c>
      <c r="J10" s="3">
        <v>2711.5</v>
      </c>
      <c r="K10" s="16">
        <v>8</v>
      </c>
      <c r="L10" s="3">
        <f t="shared" si="1"/>
        <v>3</v>
      </c>
      <c r="M10" s="9"/>
    </row>
    <row r="11" spans="1:13">
      <c r="A11" s="3" t="s">
        <v>42</v>
      </c>
      <c r="B11" s="16" t="s">
        <v>47</v>
      </c>
      <c r="C11" s="3">
        <v>2.6</v>
      </c>
      <c r="D11" s="3">
        <v>2.6</v>
      </c>
      <c r="E11" s="3">
        <v>1.3</v>
      </c>
      <c r="F11" s="3"/>
      <c r="G11" s="3"/>
      <c r="H11" s="3">
        <f t="shared" si="0"/>
        <v>6.5</v>
      </c>
      <c r="I11" s="3">
        <v>450</v>
      </c>
      <c r="J11" s="3">
        <v>2925</v>
      </c>
      <c r="K11" s="16">
        <v>12</v>
      </c>
      <c r="L11" s="3">
        <f t="shared" si="1"/>
        <v>5.5</v>
      </c>
      <c r="M11" s="9"/>
    </row>
    <row r="12" spans="1:13">
      <c r="A12" s="3" t="s">
        <v>51</v>
      </c>
      <c r="B12" s="16" t="s">
        <v>47</v>
      </c>
      <c r="C12" s="3">
        <v>0.1</v>
      </c>
      <c r="D12" s="3">
        <v>0.1</v>
      </c>
      <c r="E12" s="3">
        <v>0.2</v>
      </c>
      <c r="F12" s="3"/>
      <c r="G12" s="3">
        <v>0.6</v>
      </c>
      <c r="H12" s="3">
        <f t="shared" si="0"/>
        <v>1</v>
      </c>
      <c r="I12" s="3">
        <v>200</v>
      </c>
      <c r="J12" s="3">
        <v>60.000000000000007</v>
      </c>
      <c r="K12" s="16">
        <v>3</v>
      </c>
      <c r="L12" s="3">
        <f t="shared" si="1"/>
        <v>2</v>
      </c>
      <c r="M12" s="9"/>
    </row>
    <row r="13" spans="1:13">
      <c r="A13" s="3" t="s">
        <v>45</v>
      </c>
      <c r="B13" s="16" t="s">
        <v>47</v>
      </c>
      <c r="C13" s="3">
        <v>1.2</v>
      </c>
      <c r="D13" s="3">
        <v>1.2</v>
      </c>
      <c r="E13" s="3">
        <v>0.6</v>
      </c>
      <c r="F13" s="3"/>
      <c r="G13" s="3"/>
      <c r="H13" s="3">
        <f t="shared" si="0"/>
        <v>3</v>
      </c>
      <c r="I13" s="3">
        <v>3000</v>
      </c>
      <c r="J13" s="3">
        <v>9000</v>
      </c>
      <c r="K13" s="16">
        <v>5</v>
      </c>
      <c r="L13" s="3">
        <f t="shared" si="1"/>
        <v>2</v>
      </c>
      <c r="M13" s="9"/>
    </row>
    <row r="14" spans="1:13">
      <c r="A14" s="3" t="s">
        <v>54</v>
      </c>
      <c r="B14" s="16" t="s">
        <v>47</v>
      </c>
      <c r="C14" s="3">
        <v>1.2</v>
      </c>
      <c r="D14" s="3">
        <v>1.2</v>
      </c>
      <c r="E14" s="3">
        <v>1</v>
      </c>
      <c r="F14" s="3">
        <v>1</v>
      </c>
      <c r="G14" s="3">
        <v>0.6</v>
      </c>
      <c r="H14" s="3">
        <f t="shared" si="0"/>
        <v>5</v>
      </c>
      <c r="I14" s="3">
        <v>300</v>
      </c>
      <c r="J14" s="3">
        <v>1320</v>
      </c>
      <c r="K14" s="16">
        <v>5</v>
      </c>
      <c r="L14" s="3">
        <f t="shared" si="1"/>
        <v>0</v>
      </c>
      <c r="M14" s="9"/>
    </row>
    <row r="15" spans="1:13">
      <c r="A15" s="3" t="s">
        <v>55</v>
      </c>
      <c r="B15" s="16" t="s">
        <v>32</v>
      </c>
      <c r="C15" s="3">
        <v>2</v>
      </c>
      <c r="D15" s="3">
        <v>2</v>
      </c>
      <c r="E15" s="3">
        <v>1</v>
      </c>
      <c r="F15" s="3"/>
      <c r="G15" s="3"/>
      <c r="H15" s="3">
        <f t="shared" si="0"/>
        <v>5</v>
      </c>
      <c r="I15" s="3">
        <v>250</v>
      </c>
      <c r="J15" s="3">
        <v>1250</v>
      </c>
      <c r="K15" s="16">
        <v>8</v>
      </c>
      <c r="L15" s="3">
        <f t="shared" si="1"/>
        <v>3</v>
      </c>
      <c r="M15" s="9"/>
    </row>
    <row r="16" spans="1:13">
      <c r="A16" s="3" t="s">
        <v>46</v>
      </c>
      <c r="B16" s="16" t="s">
        <v>32</v>
      </c>
      <c r="C16" s="3">
        <v>2</v>
      </c>
      <c r="D16" s="3">
        <v>2</v>
      </c>
      <c r="E16" s="3">
        <v>1</v>
      </c>
      <c r="F16" s="3"/>
      <c r="G16" s="3">
        <v>1</v>
      </c>
      <c r="H16" s="3">
        <f t="shared" si="0"/>
        <v>6</v>
      </c>
      <c r="I16" s="3">
        <v>150</v>
      </c>
      <c r="J16" s="3">
        <v>750</v>
      </c>
      <c r="K16" s="16">
        <v>5</v>
      </c>
      <c r="L16" s="3">
        <f t="shared" si="1"/>
        <v>-1</v>
      </c>
      <c r="M16" s="9"/>
    </row>
    <row r="17" spans="1:13">
      <c r="A17" s="3" t="s">
        <v>44</v>
      </c>
      <c r="B17" s="16" t="s">
        <v>47</v>
      </c>
      <c r="C17" s="3">
        <v>1</v>
      </c>
      <c r="D17" s="3">
        <v>1</v>
      </c>
      <c r="E17" s="3"/>
      <c r="F17" s="3"/>
      <c r="G17" s="3"/>
      <c r="H17" s="3">
        <f t="shared" si="0"/>
        <v>2</v>
      </c>
      <c r="I17" s="3">
        <v>800</v>
      </c>
      <c r="J17" s="3">
        <v>1600</v>
      </c>
      <c r="K17" s="16">
        <v>4</v>
      </c>
      <c r="L17" s="3">
        <f t="shared" si="1"/>
        <v>2</v>
      </c>
      <c r="M17" s="9"/>
    </row>
    <row r="18" spans="1:13">
      <c r="A18" s="3" t="s">
        <v>56</v>
      </c>
      <c r="B18" s="16" t="s">
        <v>20</v>
      </c>
      <c r="C18" s="3">
        <v>2</v>
      </c>
      <c r="D18" s="3">
        <v>2</v>
      </c>
      <c r="E18" s="3">
        <v>2</v>
      </c>
      <c r="F18" s="3">
        <v>2</v>
      </c>
      <c r="G18" s="3">
        <v>2</v>
      </c>
      <c r="H18" s="3">
        <f t="shared" si="0"/>
        <v>10</v>
      </c>
      <c r="I18" s="3">
        <v>250</v>
      </c>
      <c r="J18" s="3">
        <v>2000</v>
      </c>
      <c r="K18" s="16">
        <v>8</v>
      </c>
      <c r="L18" s="3">
        <f t="shared" si="1"/>
        <v>-2</v>
      </c>
      <c r="M18" s="9"/>
    </row>
    <row r="19" spans="1:13">
      <c r="A19" s="3" t="s">
        <v>57</v>
      </c>
      <c r="B19" s="16" t="s">
        <v>20</v>
      </c>
      <c r="C19" s="3">
        <v>8</v>
      </c>
      <c r="D19" s="3">
        <v>8</v>
      </c>
      <c r="E19" s="3">
        <v>4</v>
      </c>
      <c r="F19" s="3">
        <v>4</v>
      </c>
      <c r="G19" s="3">
        <v>2</v>
      </c>
      <c r="H19" s="3">
        <f t="shared" si="0"/>
        <v>26</v>
      </c>
      <c r="I19" s="3">
        <v>250</v>
      </c>
      <c r="J19" s="3">
        <v>6000</v>
      </c>
      <c r="K19" s="16">
        <v>16</v>
      </c>
      <c r="L19" s="3">
        <f t="shared" si="1"/>
        <v>-10</v>
      </c>
      <c r="M19" s="9"/>
    </row>
    <row r="20" spans="1:13">
      <c r="A20" s="3" t="s">
        <v>58</v>
      </c>
      <c r="B20" s="16" t="s">
        <v>48</v>
      </c>
      <c r="C20" s="3">
        <v>3</v>
      </c>
      <c r="D20" s="3">
        <v>3</v>
      </c>
      <c r="E20" s="3"/>
      <c r="F20" s="3"/>
      <c r="G20" s="3">
        <v>1</v>
      </c>
      <c r="H20" s="3">
        <f t="shared" si="0"/>
        <v>7</v>
      </c>
      <c r="I20" s="3">
        <v>700</v>
      </c>
      <c r="J20" s="3">
        <v>4200</v>
      </c>
      <c r="K20" s="16">
        <v>13</v>
      </c>
      <c r="L20" s="3">
        <f t="shared" si="1"/>
        <v>6</v>
      </c>
      <c r="M20" s="9"/>
    </row>
    <row r="21" spans="1:13">
      <c r="A21" s="3" t="s">
        <v>34</v>
      </c>
      <c r="B21" s="16" t="s">
        <v>47</v>
      </c>
      <c r="C21" s="3">
        <v>6.8</v>
      </c>
      <c r="D21" s="3">
        <v>6.8</v>
      </c>
      <c r="E21" s="3">
        <v>3.4</v>
      </c>
      <c r="F21" s="3"/>
      <c r="G21" s="3"/>
      <c r="H21" s="3">
        <f t="shared" si="0"/>
        <v>17</v>
      </c>
      <c r="I21" s="3">
        <v>300</v>
      </c>
      <c r="J21" s="3">
        <v>5100</v>
      </c>
      <c r="K21" s="16">
        <v>28</v>
      </c>
      <c r="L21" s="3">
        <f t="shared" si="1"/>
        <v>11</v>
      </c>
      <c r="M21" s="9"/>
    </row>
    <row r="22" spans="1:13">
      <c r="A22" s="3" t="s">
        <v>35</v>
      </c>
      <c r="B22" s="16" t="s">
        <v>47</v>
      </c>
      <c r="C22" s="3">
        <v>4</v>
      </c>
      <c r="D22" s="3">
        <v>4</v>
      </c>
      <c r="E22" s="3">
        <v>2</v>
      </c>
      <c r="F22" s="3"/>
      <c r="G22" s="3">
        <v>1</v>
      </c>
      <c r="H22" s="3">
        <f t="shared" si="0"/>
        <v>11</v>
      </c>
      <c r="I22" s="3">
        <v>300</v>
      </c>
      <c r="J22" s="3">
        <v>3000</v>
      </c>
      <c r="K22" s="16">
        <v>16</v>
      </c>
      <c r="L22" s="3">
        <f t="shared" si="1"/>
        <v>5</v>
      </c>
      <c r="M22" s="9"/>
    </row>
    <row r="23" spans="1:13">
      <c r="A23" s="3" t="s">
        <v>36</v>
      </c>
      <c r="B23" s="16" t="s">
        <v>47</v>
      </c>
      <c r="C23" s="3">
        <v>1.2</v>
      </c>
      <c r="D23" s="3">
        <v>1.2</v>
      </c>
      <c r="E23" s="3">
        <v>0.6</v>
      </c>
      <c r="F23" s="3"/>
      <c r="G23" s="3">
        <v>1</v>
      </c>
      <c r="H23" s="3">
        <f t="shared" si="0"/>
        <v>4</v>
      </c>
      <c r="I23" s="3">
        <v>1200</v>
      </c>
      <c r="J23" s="3">
        <v>3600</v>
      </c>
      <c r="K23" s="16">
        <v>5</v>
      </c>
      <c r="L23" s="3">
        <f t="shared" si="1"/>
        <v>1</v>
      </c>
      <c r="M23" s="9"/>
    </row>
    <row r="24" spans="1:13">
      <c r="A24" s="3" t="s">
        <v>37</v>
      </c>
      <c r="B24" s="16" t="s">
        <v>47</v>
      </c>
      <c r="C24" s="3">
        <v>4.4000000000000004</v>
      </c>
      <c r="D24" s="3">
        <v>4.4000000000000004</v>
      </c>
      <c r="E24" s="3">
        <v>2.2000000000000002</v>
      </c>
      <c r="F24" s="3"/>
      <c r="G24" s="3"/>
      <c r="H24" s="3">
        <f t="shared" si="0"/>
        <v>11</v>
      </c>
      <c r="I24" s="3">
        <v>300</v>
      </c>
      <c r="J24" s="3">
        <v>3300</v>
      </c>
      <c r="K24" s="16">
        <v>16</v>
      </c>
      <c r="L24" s="3">
        <f t="shared" si="1"/>
        <v>5</v>
      </c>
      <c r="M24" s="9"/>
    </row>
    <row r="25" spans="1:13">
      <c r="A25" s="3" t="s">
        <v>50</v>
      </c>
      <c r="B25" s="16" t="s">
        <v>47</v>
      </c>
      <c r="C25" s="3">
        <v>2.6</v>
      </c>
      <c r="D25" s="3">
        <v>2.6</v>
      </c>
      <c r="E25" s="3">
        <v>1.5</v>
      </c>
      <c r="F25" s="3"/>
      <c r="G25" s="3">
        <v>1</v>
      </c>
      <c r="H25" s="3">
        <f t="shared" si="0"/>
        <v>7.6999999999999993</v>
      </c>
      <c r="I25" s="3">
        <v>200</v>
      </c>
      <c r="J25" s="3">
        <v>1340</v>
      </c>
      <c r="K25" s="16">
        <v>12</v>
      </c>
      <c r="L25" s="3">
        <f t="shared" si="1"/>
        <v>4.3000000000000007</v>
      </c>
      <c r="M25" s="9"/>
    </row>
    <row r="26" spans="1:13">
      <c r="A26" s="3" t="s">
        <v>52</v>
      </c>
      <c r="B26" s="16" t="s">
        <v>47</v>
      </c>
      <c r="C26" s="3">
        <v>0.44</v>
      </c>
      <c r="D26" s="3">
        <v>0.44</v>
      </c>
      <c r="E26" s="3">
        <v>0.5</v>
      </c>
      <c r="F26" s="3">
        <v>0.5</v>
      </c>
      <c r="G26" s="3"/>
      <c r="H26" s="3">
        <v>2</v>
      </c>
      <c r="I26" s="3">
        <v>1500</v>
      </c>
      <c r="J26" s="3">
        <v>2820</v>
      </c>
      <c r="K26" s="16">
        <v>2</v>
      </c>
      <c r="L26" s="3">
        <f t="shared" si="1"/>
        <v>0</v>
      </c>
      <c r="M26" s="9"/>
    </row>
    <row r="27" spans="1:13">
      <c r="A27" s="3" t="s">
        <v>53</v>
      </c>
      <c r="B27" s="16" t="s">
        <v>47</v>
      </c>
      <c r="C27" s="3">
        <v>1</v>
      </c>
      <c r="D27" s="3">
        <v>1</v>
      </c>
      <c r="E27" s="3">
        <v>1</v>
      </c>
      <c r="F27" s="3"/>
      <c r="G27" s="3"/>
      <c r="H27" s="3">
        <f t="shared" si="0"/>
        <v>3</v>
      </c>
      <c r="I27" s="3">
        <v>100</v>
      </c>
      <c r="J27" s="3">
        <v>300</v>
      </c>
      <c r="K27" s="16">
        <v>4</v>
      </c>
      <c r="L27" s="3">
        <f t="shared" si="1"/>
        <v>1</v>
      </c>
      <c r="M27" s="9"/>
    </row>
    <row r="28" spans="1:13">
      <c r="A28" s="3" t="s">
        <v>43</v>
      </c>
      <c r="B28" s="16" t="s">
        <v>47</v>
      </c>
      <c r="C28" s="3">
        <v>1.2</v>
      </c>
      <c r="D28" s="3">
        <v>1.2</v>
      </c>
      <c r="E28" s="3">
        <v>0.6</v>
      </c>
      <c r="F28" s="3"/>
      <c r="G28" s="3">
        <v>1.5</v>
      </c>
      <c r="H28" s="3">
        <f t="shared" si="0"/>
        <v>4.5</v>
      </c>
      <c r="I28" s="3">
        <v>500</v>
      </c>
      <c r="J28" s="3">
        <v>1500</v>
      </c>
      <c r="K28" s="16">
        <v>6</v>
      </c>
      <c r="L28" s="3">
        <f t="shared" si="1"/>
        <v>1.5</v>
      </c>
      <c r="M28" s="9"/>
    </row>
    <row r="29" spans="1:13">
      <c r="A29" s="3" t="s">
        <v>124</v>
      </c>
      <c r="B29" s="16" t="s">
        <v>20</v>
      </c>
      <c r="C29" s="3">
        <v>24</v>
      </c>
      <c r="D29" s="3">
        <v>24</v>
      </c>
      <c r="E29" s="3">
        <v>12</v>
      </c>
      <c r="F29" s="3"/>
      <c r="G29" s="3"/>
      <c r="H29" s="3">
        <f t="shared" si="0"/>
        <v>60</v>
      </c>
      <c r="I29" s="3">
        <v>60</v>
      </c>
      <c r="J29" s="3">
        <v>3600</v>
      </c>
      <c r="K29" s="16">
        <v>100</v>
      </c>
      <c r="L29" s="3">
        <f t="shared" si="1"/>
        <v>40</v>
      </c>
      <c r="M29" s="9"/>
    </row>
    <row r="30" spans="1:13">
      <c r="A30" s="3" t="s">
        <v>125</v>
      </c>
      <c r="B30" s="16" t="s">
        <v>32</v>
      </c>
      <c r="C30" s="3">
        <v>6</v>
      </c>
      <c r="D30" s="3"/>
      <c r="E30" s="3"/>
      <c r="F30" s="3"/>
      <c r="G30" s="3"/>
      <c r="H30" s="3">
        <f t="shared" si="0"/>
        <v>6</v>
      </c>
      <c r="I30" s="3">
        <v>4500</v>
      </c>
      <c r="J30" s="3">
        <v>27000</v>
      </c>
      <c r="K30" s="16">
        <v>6</v>
      </c>
      <c r="L30" s="3"/>
      <c r="M30" s="9"/>
    </row>
    <row r="31" spans="1:13" ht="45">
      <c r="A31" s="21" t="s">
        <v>29</v>
      </c>
      <c r="B31" s="16" t="s">
        <v>32</v>
      </c>
      <c r="C31" s="3">
        <v>8</v>
      </c>
      <c r="D31" s="3"/>
      <c r="E31" s="3"/>
      <c r="F31" s="3"/>
      <c r="G31" s="3"/>
      <c r="H31" s="3">
        <f t="shared" si="0"/>
        <v>8</v>
      </c>
      <c r="I31" s="3">
        <v>150</v>
      </c>
      <c r="J31" s="3">
        <v>1800</v>
      </c>
      <c r="K31" s="16">
        <v>24</v>
      </c>
      <c r="L31" s="3">
        <f>K31-H31</f>
        <v>16</v>
      </c>
      <c r="M31" s="9"/>
    </row>
    <row r="32" spans="1:13">
      <c r="A32" s="3" t="s">
        <v>126</v>
      </c>
      <c r="B32" s="16" t="s">
        <v>20</v>
      </c>
      <c r="C32" s="3">
        <v>24</v>
      </c>
      <c r="D32" s="3"/>
      <c r="E32" s="3"/>
      <c r="F32" s="3"/>
      <c r="G32" s="3"/>
      <c r="H32" s="3">
        <f t="shared" si="0"/>
        <v>24</v>
      </c>
      <c r="I32" s="3">
        <v>400</v>
      </c>
      <c r="J32" s="3">
        <v>11200</v>
      </c>
      <c r="K32" s="16">
        <v>65</v>
      </c>
      <c r="L32" s="3">
        <f t="shared" ref="L32:L44" si="2">K32-H32</f>
        <v>41</v>
      </c>
      <c r="M32" s="9"/>
    </row>
    <row r="33" spans="1:13">
      <c r="A33" s="3" t="s">
        <v>127</v>
      </c>
      <c r="B33" s="16" t="s">
        <v>20</v>
      </c>
      <c r="C33" s="3">
        <v>24</v>
      </c>
      <c r="D33" s="3"/>
      <c r="E33" s="3"/>
      <c r="F33" s="3"/>
      <c r="G33" s="3"/>
      <c r="H33" s="3">
        <f t="shared" si="0"/>
        <v>24</v>
      </c>
      <c r="I33" s="3">
        <v>400</v>
      </c>
      <c r="J33" s="3">
        <v>9600</v>
      </c>
      <c r="K33" s="16">
        <v>65</v>
      </c>
      <c r="L33" s="3">
        <f t="shared" si="2"/>
        <v>41</v>
      </c>
      <c r="M33" s="9"/>
    </row>
    <row r="34" spans="1:13">
      <c r="A34" s="3" t="s">
        <v>111</v>
      </c>
      <c r="B34" s="16" t="s">
        <v>20</v>
      </c>
      <c r="C34" s="3">
        <v>200</v>
      </c>
      <c r="D34" s="3"/>
      <c r="E34" s="3"/>
      <c r="F34" s="3"/>
      <c r="G34" s="3"/>
      <c r="H34" s="3">
        <f t="shared" si="0"/>
        <v>200</v>
      </c>
      <c r="I34" s="3">
        <v>10</v>
      </c>
      <c r="J34" s="3">
        <v>2500</v>
      </c>
      <c r="K34" s="16">
        <v>1000</v>
      </c>
      <c r="L34" s="3">
        <f t="shared" si="2"/>
        <v>800</v>
      </c>
      <c r="M34" s="9"/>
    </row>
    <row r="35" spans="1:13">
      <c r="A35" s="3" t="s">
        <v>21</v>
      </c>
      <c r="B35" s="16" t="s">
        <v>32</v>
      </c>
      <c r="C35" s="3">
        <v>2</v>
      </c>
      <c r="D35" s="3"/>
      <c r="E35" s="3"/>
      <c r="F35" s="3"/>
      <c r="G35" s="3"/>
      <c r="H35" s="3">
        <f t="shared" si="0"/>
        <v>2</v>
      </c>
      <c r="I35" s="3">
        <v>800</v>
      </c>
      <c r="J35" s="3">
        <v>1600</v>
      </c>
      <c r="K35" s="16">
        <v>4</v>
      </c>
      <c r="L35" s="3">
        <f t="shared" si="2"/>
        <v>2</v>
      </c>
      <c r="M35" s="9"/>
    </row>
    <row r="36" spans="1:13">
      <c r="A36" s="3" t="s">
        <v>22</v>
      </c>
      <c r="B36" s="16" t="s">
        <v>20</v>
      </c>
      <c r="C36" s="3">
        <v>4</v>
      </c>
      <c r="D36" s="3"/>
      <c r="E36" s="3"/>
      <c r="F36" s="3"/>
      <c r="G36" s="3"/>
      <c r="H36" s="3">
        <f t="shared" si="0"/>
        <v>4</v>
      </c>
      <c r="I36" s="3">
        <v>500</v>
      </c>
      <c r="J36" s="3">
        <v>2000</v>
      </c>
      <c r="K36" s="16">
        <v>16</v>
      </c>
      <c r="L36" s="3">
        <f t="shared" si="2"/>
        <v>12</v>
      </c>
      <c r="M36" s="9"/>
    </row>
    <row r="37" spans="1:13">
      <c r="A37" s="3" t="s">
        <v>23</v>
      </c>
      <c r="B37" s="16" t="s">
        <v>20</v>
      </c>
      <c r="C37" s="3">
        <v>4</v>
      </c>
      <c r="D37" s="3"/>
      <c r="E37" s="3"/>
      <c r="F37" s="3"/>
      <c r="G37" s="3"/>
      <c r="H37" s="3">
        <f t="shared" si="0"/>
        <v>4</v>
      </c>
      <c r="I37" s="3">
        <v>500</v>
      </c>
      <c r="J37" s="3">
        <v>2000</v>
      </c>
      <c r="K37" s="16">
        <v>16</v>
      </c>
      <c r="L37" s="3">
        <f t="shared" si="2"/>
        <v>12</v>
      </c>
      <c r="M37" s="9"/>
    </row>
    <row r="38" spans="1:13">
      <c r="A38" s="3" t="s">
        <v>24</v>
      </c>
      <c r="B38" s="16" t="s">
        <v>20</v>
      </c>
      <c r="C38" s="3">
        <v>4</v>
      </c>
      <c r="D38" s="3"/>
      <c r="E38" s="3"/>
      <c r="F38" s="3"/>
      <c r="G38" s="3"/>
      <c r="H38" s="3">
        <f t="shared" si="0"/>
        <v>4</v>
      </c>
      <c r="I38" s="3">
        <v>400</v>
      </c>
      <c r="J38" s="3">
        <v>1600</v>
      </c>
      <c r="K38" s="16">
        <v>16</v>
      </c>
      <c r="L38" s="3">
        <f t="shared" si="2"/>
        <v>12</v>
      </c>
      <c r="M38" s="9"/>
    </row>
    <row r="39" spans="1:13">
      <c r="A39" s="3" t="s">
        <v>25</v>
      </c>
      <c r="B39" s="16" t="s">
        <v>20</v>
      </c>
      <c r="C39" s="3">
        <v>12</v>
      </c>
      <c r="D39" s="3"/>
      <c r="E39" s="3"/>
      <c r="F39" s="3"/>
      <c r="G39" s="3"/>
      <c r="H39" s="3">
        <f t="shared" si="0"/>
        <v>12</v>
      </c>
      <c r="I39" s="3">
        <v>200</v>
      </c>
      <c r="J39" s="3">
        <v>3200</v>
      </c>
      <c r="K39" s="16">
        <v>32</v>
      </c>
      <c r="L39" s="3">
        <f t="shared" si="2"/>
        <v>20</v>
      </c>
      <c r="M39" s="9"/>
    </row>
    <row r="40" spans="1:13">
      <c r="A40" s="3" t="s">
        <v>30</v>
      </c>
      <c r="B40" s="16" t="s">
        <v>20</v>
      </c>
      <c r="C40" s="3">
        <v>4</v>
      </c>
      <c r="D40" s="3"/>
      <c r="E40" s="3"/>
      <c r="F40" s="3"/>
      <c r="G40" s="3"/>
      <c r="H40" s="3">
        <f t="shared" si="0"/>
        <v>4</v>
      </c>
      <c r="I40" s="3">
        <v>550</v>
      </c>
      <c r="J40" s="3">
        <v>2200</v>
      </c>
      <c r="K40" s="16">
        <v>16</v>
      </c>
      <c r="L40" s="3">
        <f t="shared" si="2"/>
        <v>12</v>
      </c>
      <c r="M40" s="9"/>
    </row>
    <row r="41" spans="1:13">
      <c r="A41" s="3" t="s">
        <v>26</v>
      </c>
      <c r="B41" s="16" t="s">
        <v>20</v>
      </c>
      <c r="C41" s="3">
        <v>4</v>
      </c>
      <c r="D41" s="3"/>
      <c r="E41" s="3"/>
      <c r="F41" s="3"/>
      <c r="G41" s="3"/>
      <c r="H41" s="3">
        <f t="shared" si="0"/>
        <v>4</v>
      </c>
      <c r="I41" s="3">
        <v>450</v>
      </c>
      <c r="J41" s="3">
        <v>1800</v>
      </c>
      <c r="K41" s="16">
        <v>16</v>
      </c>
      <c r="L41" s="3">
        <f t="shared" si="2"/>
        <v>12</v>
      </c>
      <c r="M41" s="9"/>
    </row>
    <row r="42" spans="1:13">
      <c r="A42" s="3" t="s">
        <v>31</v>
      </c>
      <c r="B42" s="16" t="s">
        <v>20</v>
      </c>
      <c r="C42" s="3">
        <v>4</v>
      </c>
      <c r="D42" s="3"/>
      <c r="E42" s="3"/>
      <c r="F42" s="3"/>
      <c r="G42" s="3"/>
      <c r="H42" s="3">
        <f t="shared" si="0"/>
        <v>4</v>
      </c>
      <c r="I42" s="3">
        <v>1000</v>
      </c>
      <c r="J42" s="3">
        <v>4000</v>
      </c>
      <c r="K42" s="16">
        <v>8</v>
      </c>
      <c r="L42" s="3">
        <f t="shared" si="2"/>
        <v>4</v>
      </c>
      <c r="M42" s="9"/>
    </row>
    <row r="43" spans="1:13">
      <c r="A43" s="3" t="s">
        <v>27</v>
      </c>
      <c r="B43" s="16" t="s">
        <v>20</v>
      </c>
      <c r="C43" s="3">
        <v>52</v>
      </c>
      <c r="D43" s="3"/>
      <c r="E43" s="3"/>
      <c r="F43" s="3"/>
      <c r="G43" s="3"/>
      <c r="H43" s="3">
        <f t="shared" si="0"/>
        <v>52</v>
      </c>
      <c r="I43" s="3">
        <v>300</v>
      </c>
      <c r="J43" s="3">
        <v>15600</v>
      </c>
      <c r="K43" s="16">
        <v>100</v>
      </c>
      <c r="L43" s="3">
        <f t="shared" si="2"/>
        <v>48</v>
      </c>
      <c r="M43" s="9"/>
    </row>
    <row r="44" spans="1:13">
      <c r="A44" s="3" t="s">
        <v>28</v>
      </c>
      <c r="B44" s="16" t="s">
        <v>20</v>
      </c>
      <c r="C44" s="3">
        <v>16</v>
      </c>
      <c r="D44" s="3"/>
      <c r="E44" s="3"/>
      <c r="F44" s="3"/>
      <c r="G44" s="3"/>
      <c r="H44" s="3">
        <f t="shared" si="0"/>
        <v>16</v>
      </c>
      <c r="I44" s="3">
        <v>400</v>
      </c>
      <c r="J44" s="3">
        <v>6400</v>
      </c>
      <c r="K44" s="16">
        <v>65</v>
      </c>
      <c r="L44" s="3">
        <f t="shared" si="2"/>
        <v>49</v>
      </c>
      <c r="M44" s="9"/>
    </row>
  </sheetData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"/>
  <sheetViews>
    <sheetView topLeftCell="A82" workbookViewId="0">
      <selection activeCell="F20" sqref="F20"/>
    </sheetView>
  </sheetViews>
  <sheetFormatPr defaultRowHeight="15"/>
  <cols>
    <col min="1" max="1" width="14.42578125" customWidth="1"/>
    <col min="2" max="2" width="37.140625" customWidth="1"/>
    <col min="14" max="14" width="22.42578125" customWidth="1"/>
  </cols>
  <sheetData>
    <row r="1" spans="2:18" ht="14.1" customHeight="1">
      <c r="B1" s="14" t="s">
        <v>75</v>
      </c>
      <c r="C1" s="16" t="s">
        <v>20</v>
      </c>
      <c r="D1" s="16">
        <v>100</v>
      </c>
      <c r="E1" s="16">
        <v>400</v>
      </c>
      <c r="F1" s="16">
        <f>D1*E1/1000</f>
        <v>40</v>
      </c>
      <c r="G1">
        <v>100</v>
      </c>
      <c r="H1" s="23">
        <v>100</v>
      </c>
      <c r="I1">
        <f>D1*H1</f>
        <v>10000</v>
      </c>
      <c r="K1">
        <f>E1-G1-H1</f>
        <v>200</v>
      </c>
      <c r="N1" s="14" t="s">
        <v>75</v>
      </c>
      <c r="O1" s="16" t="s">
        <v>20</v>
      </c>
      <c r="P1" s="16">
        <v>100</v>
      </c>
      <c r="Q1" s="16">
        <v>200</v>
      </c>
      <c r="R1" s="16">
        <f>P1*Q1</f>
        <v>20000</v>
      </c>
    </row>
    <row r="2" spans="2:18" ht="14.1" customHeight="1">
      <c r="B2" s="14" t="s">
        <v>76</v>
      </c>
      <c r="C2" s="16" t="s">
        <v>20</v>
      </c>
      <c r="D2" s="16">
        <v>100</v>
      </c>
      <c r="E2" s="16">
        <v>36</v>
      </c>
      <c r="F2" s="16">
        <f>D2*E2/1000</f>
        <v>3.6</v>
      </c>
      <c r="G2">
        <v>12</v>
      </c>
      <c r="H2" s="23">
        <v>24</v>
      </c>
      <c r="I2">
        <f>D2*H2</f>
        <v>2400</v>
      </c>
      <c r="K2">
        <f t="shared" ref="K2:K44" si="0">E2-G2-H2</f>
        <v>0</v>
      </c>
      <c r="N2" s="14" t="s">
        <v>82</v>
      </c>
      <c r="O2" s="16" t="s">
        <v>20</v>
      </c>
      <c r="P2" s="16">
        <v>7000</v>
      </c>
      <c r="Q2" s="16">
        <v>2</v>
      </c>
      <c r="R2" s="16">
        <f t="shared" ref="R2:R7" si="1">P2*Q2</f>
        <v>14000</v>
      </c>
    </row>
    <row r="3" spans="2:18" ht="14.1" customHeight="1">
      <c r="B3" s="14" t="s">
        <v>77</v>
      </c>
      <c r="C3" s="16" t="s">
        <v>20</v>
      </c>
      <c r="D3" s="16">
        <v>100</v>
      </c>
      <c r="E3" s="16">
        <v>10</v>
      </c>
      <c r="F3" s="16">
        <f>D3*E3/1000</f>
        <v>1</v>
      </c>
      <c r="G3">
        <v>4</v>
      </c>
      <c r="H3" s="23">
        <v>6</v>
      </c>
      <c r="I3">
        <f>D3*H3</f>
        <v>600</v>
      </c>
      <c r="K3">
        <f t="shared" si="0"/>
        <v>0</v>
      </c>
      <c r="N3" s="14" t="s">
        <v>121</v>
      </c>
      <c r="O3" s="16" t="s">
        <v>20</v>
      </c>
      <c r="P3" s="16">
        <v>7000</v>
      </c>
      <c r="Q3" s="16">
        <v>1</v>
      </c>
      <c r="R3" s="16">
        <f t="shared" si="1"/>
        <v>7000</v>
      </c>
    </row>
    <row r="4" spans="2:18" ht="14.1" customHeight="1">
      <c r="B4" s="14" t="s">
        <v>78</v>
      </c>
      <c r="C4" s="16" t="s">
        <v>32</v>
      </c>
      <c r="D4" s="16">
        <v>250</v>
      </c>
      <c r="E4" s="16">
        <v>2</v>
      </c>
      <c r="F4" s="16">
        <f t="shared" ref="F4:F44" si="2">D4*E4/1000</f>
        <v>0.5</v>
      </c>
      <c r="G4">
        <v>2</v>
      </c>
      <c r="I4">
        <f t="shared" ref="I4:I44" si="3">D4*H4</f>
        <v>0</v>
      </c>
      <c r="K4">
        <f t="shared" si="0"/>
        <v>0</v>
      </c>
      <c r="N4" s="14" t="s">
        <v>122</v>
      </c>
      <c r="O4" s="16" t="s">
        <v>32</v>
      </c>
      <c r="P4" s="16">
        <v>250</v>
      </c>
      <c r="Q4" s="16">
        <v>20</v>
      </c>
      <c r="R4" s="16">
        <f t="shared" si="1"/>
        <v>5000</v>
      </c>
    </row>
    <row r="5" spans="2:18" ht="14.1" customHeight="1">
      <c r="B5" s="14" t="s">
        <v>79</v>
      </c>
      <c r="C5" s="16" t="s">
        <v>32</v>
      </c>
      <c r="D5" s="16">
        <v>150</v>
      </c>
      <c r="E5" s="16">
        <v>2</v>
      </c>
      <c r="F5" s="16">
        <f t="shared" si="2"/>
        <v>0.3</v>
      </c>
      <c r="G5">
        <v>2</v>
      </c>
      <c r="I5">
        <f t="shared" si="3"/>
        <v>0</v>
      </c>
      <c r="K5">
        <f t="shared" si="0"/>
        <v>0</v>
      </c>
      <c r="N5" s="14" t="s">
        <v>93</v>
      </c>
      <c r="O5" s="16" t="s">
        <v>32</v>
      </c>
      <c r="P5" s="16">
        <v>1800</v>
      </c>
      <c r="Q5" s="16">
        <v>10</v>
      </c>
      <c r="R5" s="16">
        <f t="shared" si="1"/>
        <v>18000</v>
      </c>
    </row>
    <row r="6" spans="2:18" ht="14.1" customHeight="1">
      <c r="B6" s="14" t="s">
        <v>112</v>
      </c>
      <c r="C6" s="16" t="s">
        <v>32</v>
      </c>
      <c r="D6" s="16">
        <v>650</v>
      </c>
      <c r="E6" s="16">
        <v>4</v>
      </c>
      <c r="F6" s="16">
        <f t="shared" si="2"/>
        <v>2.6</v>
      </c>
      <c r="G6">
        <v>2</v>
      </c>
      <c r="H6" s="24">
        <v>2</v>
      </c>
      <c r="I6">
        <f t="shared" si="3"/>
        <v>1300</v>
      </c>
      <c r="K6">
        <f t="shared" si="0"/>
        <v>0</v>
      </c>
      <c r="N6" s="14" t="s">
        <v>84</v>
      </c>
      <c r="O6" s="16" t="s">
        <v>32</v>
      </c>
      <c r="P6" s="16">
        <v>950</v>
      </c>
      <c r="Q6" s="16">
        <v>4</v>
      </c>
      <c r="R6" s="16">
        <f t="shared" si="1"/>
        <v>3800</v>
      </c>
    </row>
    <row r="7" spans="2:18" ht="14.1" customHeight="1">
      <c r="B7" s="14" t="s">
        <v>80</v>
      </c>
      <c r="C7" s="16" t="s">
        <v>20</v>
      </c>
      <c r="D7" s="16">
        <v>200</v>
      </c>
      <c r="E7" s="16">
        <v>4</v>
      </c>
      <c r="F7" s="16">
        <f t="shared" si="2"/>
        <v>0.8</v>
      </c>
      <c r="G7">
        <v>2</v>
      </c>
      <c r="H7" s="24">
        <v>2</v>
      </c>
      <c r="I7">
        <f t="shared" si="3"/>
        <v>400</v>
      </c>
      <c r="K7">
        <f t="shared" si="0"/>
        <v>0</v>
      </c>
      <c r="N7" s="14" t="s">
        <v>85</v>
      </c>
      <c r="O7" s="16" t="s">
        <v>20</v>
      </c>
      <c r="P7" s="16">
        <v>900</v>
      </c>
      <c r="Q7" s="16">
        <v>4</v>
      </c>
      <c r="R7" s="16">
        <f t="shared" si="1"/>
        <v>3600</v>
      </c>
    </row>
    <row r="8" spans="2:18" ht="14.1" customHeight="1">
      <c r="B8" s="14" t="s">
        <v>81</v>
      </c>
      <c r="C8" s="16" t="s">
        <v>20</v>
      </c>
      <c r="D8" s="16">
        <v>350</v>
      </c>
      <c r="E8" s="16">
        <v>20</v>
      </c>
      <c r="F8" s="16">
        <f t="shared" si="2"/>
        <v>7</v>
      </c>
      <c r="G8">
        <v>10</v>
      </c>
      <c r="H8" s="24">
        <v>10</v>
      </c>
      <c r="I8">
        <f t="shared" si="3"/>
        <v>3500</v>
      </c>
      <c r="K8">
        <f t="shared" si="0"/>
        <v>0</v>
      </c>
      <c r="R8" s="28">
        <f>SUM(R1:R7)</f>
        <v>71400</v>
      </c>
    </row>
    <row r="9" spans="2:18" ht="14.1" customHeight="1">
      <c r="B9" s="14" t="s">
        <v>82</v>
      </c>
      <c r="C9" s="16" t="s">
        <v>20</v>
      </c>
      <c r="D9" s="16">
        <v>7000</v>
      </c>
      <c r="E9" s="16">
        <v>2</v>
      </c>
      <c r="F9" s="16">
        <f t="shared" si="2"/>
        <v>14</v>
      </c>
      <c r="G9">
        <v>0</v>
      </c>
      <c r="I9">
        <f t="shared" si="3"/>
        <v>0</v>
      </c>
      <c r="K9">
        <f t="shared" si="0"/>
        <v>2</v>
      </c>
    </row>
    <row r="10" spans="2:18" ht="14.1" customHeight="1">
      <c r="B10" s="14" t="s">
        <v>113</v>
      </c>
      <c r="C10" s="16" t="s">
        <v>20</v>
      </c>
      <c r="D10" s="16">
        <v>300</v>
      </c>
      <c r="E10" s="16">
        <v>12</v>
      </c>
      <c r="F10" s="16">
        <f t="shared" si="2"/>
        <v>3.6</v>
      </c>
      <c r="G10">
        <v>0</v>
      </c>
      <c r="H10" s="24">
        <v>12</v>
      </c>
      <c r="I10">
        <f t="shared" si="3"/>
        <v>3600</v>
      </c>
      <c r="K10">
        <f t="shared" si="0"/>
        <v>0</v>
      </c>
    </row>
    <row r="11" spans="2:18" ht="14.1" customHeight="1">
      <c r="B11" s="14" t="s">
        <v>114</v>
      </c>
      <c r="C11" s="16" t="s">
        <v>20</v>
      </c>
      <c r="D11" s="16">
        <v>300</v>
      </c>
      <c r="E11" s="16">
        <v>12</v>
      </c>
      <c r="F11" s="16">
        <f t="shared" si="2"/>
        <v>3.6</v>
      </c>
      <c r="G11">
        <v>0</v>
      </c>
      <c r="H11" s="24">
        <v>12</v>
      </c>
      <c r="I11">
        <f t="shared" si="3"/>
        <v>3600</v>
      </c>
      <c r="K11">
        <f t="shared" si="0"/>
        <v>0</v>
      </c>
    </row>
    <row r="12" spans="2:18" ht="14.1" customHeight="1">
      <c r="B12" s="14" t="s">
        <v>119</v>
      </c>
      <c r="C12" s="16" t="s">
        <v>20</v>
      </c>
      <c r="D12" s="16">
        <v>600</v>
      </c>
      <c r="E12" s="16">
        <v>4</v>
      </c>
      <c r="F12" s="16">
        <f t="shared" si="2"/>
        <v>2.4</v>
      </c>
      <c r="G12">
        <v>0</v>
      </c>
      <c r="H12" s="24">
        <v>4</v>
      </c>
      <c r="I12">
        <f t="shared" si="3"/>
        <v>2400</v>
      </c>
      <c r="K12">
        <f t="shared" si="0"/>
        <v>0</v>
      </c>
    </row>
    <row r="13" spans="2:18" ht="14.1" customHeight="1">
      <c r="B13" s="14" t="s">
        <v>83</v>
      </c>
      <c r="C13" s="16" t="s">
        <v>20</v>
      </c>
      <c r="D13" s="16">
        <v>1000</v>
      </c>
      <c r="E13" s="16">
        <v>2</v>
      </c>
      <c r="F13" s="16">
        <f t="shared" si="2"/>
        <v>2</v>
      </c>
      <c r="G13">
        <v>0</v>
      </c>
      <c r="H13" s="24">
        <v>2</v>
      </c>
      <c r="I13">
        <f t="shared" si="3"/>
        <v>2000</v>
      </c>
      <c r="K13">
        <f t="shared" si="0"/>
        <v>0</v>
      </c>
    </row>
    <row r="14" spans="2:18" ht="14.1" customHeight="1">
      <c r="B14" s="14" t="s">
        <v>84</v>
      </c>
      <c r="C14" s="16" t="s">
        <v>32</v>
      </c>
      <c r="D14" s="16">
        <v>950</v>
      </c>
      <c r="E14" s="16">
        <v>6</v>
      </c>
      <c r="F14" s="16">
        <f t="shared" si="2"/>
        <v>5.7</v>
      </c>
      <c r="G14">
        <v>2</v>
      </c>
      <c r="I14">
        <f t="shared" si="3"/>
        <v>0</v>
      </c>
      <c r="K14">
        <f t="shared" si="0"/>
        <v>4</v>
      </c>
    </row>
    <row r="15" spans="2:18" ht="14.1" customHeight="1">
      <c r="B15" s="14" t="s">
        <v>85</v>
      </c>
      <c r="C15" s="16" t="s">
        <v>20</v>
      </c>
      <c r="D15" s="16">
        <v>900</v>
      </c>
      <c r="E15" s="16">
        <v>10</v>
      </c>
      <c r="F15" s="16">
        <f t="shared" si="2"/>
        <v>9</v>
      </c>
      <c r="G15">
        <v>6</v>
      </c>
      <c r="I15">
        <f t="shared" si="3"/>
        <v>0</v>
      </c>
      <c r="K15">
        <f t="shared" si="0"/>
        <v>4</v>
      </c>
    </row>
    <row r="16" spans="2:18" ht="14.1" customHeight="1">
      <c r="B16" s="14" t="s">
        <v>86</v>
      </c>
      <c r="C16" s="16" t="s">
        <v>20</v>
      </c>
      <c r="D16" s="16">
        <v>900</v>
      </c>
      <c r="E16" s="16">
        <v>2</v>
      </c>
      <c r="F16" s="16">
        <f t="shared" si="2"/>
        <v>1.8</v>
      </c>
      <c r="G16">
        <v>2</v>
      </c>
      <c r="I16">
        <f t="shared" si="3"/>
        <v>0</v>
      </c>
      <c r="K16">
        <f t="shared" si="0"/>
        <v>0</v>
      </c>
    </row>
    <row r="17" spans="2:11" ht="14.1" customHeight="1">
      <c r="B17" s="14" t="s">
        <v>87</v>
      </c>
      <c r="C17" s="16" t="s">
        <v>20</v>
      </c>
      <c r="D17" s="16">
        <v>1800</v>
      </c>
      <c r="E17" s="16">
        <v>2</v>
      </c>
      <c r="F17" s="16">
        <f t="shared" si="2"/>
        <v>3.6</v>
      </c>
      <c r="G17">
        <v>2</v>
      </c>
      <c r="I17">
        <f t="shared" si="3"/>
        <v>0</v>
      </c>
      <c r="K17">
        <f t="shared" si="0"/>
        <v>0</v>
      </c>
    </row>
    <row r="18" spans="2:11" ht="14.1" customHeight="1">
      <c r="B18" s="14" t="s">
        <v>121</v>
      </c>
      <c r="C18" s="16" t="s">
        <v>20</v>
      </c>
      <c r="D18" s="16">
        <v>7000</v>
      </c>
      <c r="E18" s="16">
        <v>1</v>
      </c>
      <c r="F18" s="16">
        <f t="shared" si="2"/>
        <v>7</v>
      </c>
      <c r="G18">
        <v>0</v>
      </c>
      <c r="I18">
        <f t="shared" si="3"/>
        <v>0</v>
      </c>
      <c r="K18">
        <f t="shared" si="0"/>
        <v>1</v>
      </c>
    </row>
    <row r="19" spans="2:11" ht="14.1" customHeight="1">
      <c r="B19" s="14" t="s">
        <v>88</v>
      </c>
      <c r="C19" s="16" t="s">
        <v>32</v>
      </c>
      <c r="D19" s="16">
        <v>90</v>
      </c>
      <c r="E19" s="16">
        <v>20</v>
      </c>
      <c r="F19" s="16">
        <f t="shared" si="2"/>
        <v>1.8</v>
      </c>
      <c r="G19">
        <v>20</v>
      </c>
      <c r="I19">
        <f t="shared" si="3"/>
        <v>0</v>
      </c>
      <c r="K19">
        <f t="shared" si="0"/>
        <v>0</v>
      </c>
    </row>
    <row r="20" spans="2:11" ht="14.1" customHeight="1">
      <c r="B20" s="14" t="s">
        <v>89</v>
      </c>
      <c r="C20" s="16" t="s">
        <v>32</v>
      </c>
      <c r="D20" s="16">
        <v>170</v>
      </c>
      <c r="E20" s="16">
        <v>20</v>
      </c>
      <c r="F20" s="16">
        <f t="shared" si="2"/>
        <v>3.4</v>
      </c>
      <c r="G20">
        <v>20</v>
      </c>
      <c r="I20">
        <f t="shared" si="3"/>
        <v>0</v>
      </c>
      <c r="K20">
        <f t="shared" si="0"/>
        <v>0</v>
      </c>
    </row>
    <row r="21" spans="2:11" ht="14.1" customHeight="1">
      <c r="B21" s="14" t="s">
        <v>122</v>
      </c>
      <c r="C21" s="16" t="s">
        <v>32</v>
      </c>
      <c r="D21" s="16">
        <v>250</v>
      </c>
      <c r="E21" s="16">
        <v>20</v>
      </c>
      <c r="F21" s="16">
        <f t="shared" si="2"/>
        <v>5</v>
      </c>
      <c r="I21">
        <f t="shared" si="3"/>
        <v>0</v>
      </c>
      <c r="K21">
        <f t="shared" si="0"/>
        <v>20</v>
      </c>
    </row>
    <row r="22" spans="2:11" ht="14.1" customHeight="1">
      <c r="B22" s="14" t="s">
        <v>90</v>
      </c>
      <c r="C22" s="16" t="s">
        <v>20</v>
      </c>
      <c r="D22" s="16">
        <v>2500</v>
      </c>
      <c r="E22" s="16">
        <v>1</v>
      </c>
      <c r="F22" s="16">
        <f t="shared" si="2"/>
        <v>2.5</v>
      </c>
      <c r="G22">
        <v>1</v>
      </c>
      <c r="I22">
        <f t="shared" si="3"/>
        <v>0</v>
      </c>
      <c r="K22">
        <f t="shared" si="0"/>
        <v>0</v>
      </c>
    </row>
    <row r="23" spans="2:11" ht="14.1" customHeight="1">
      <c r="B23" s="14" t="s">
        <v>115</v>
      </c>
      <c r="C23" s="16" t="s">
        <v>20</v>
      </c>
      <c r="D23" s="16">
        <v>300</v>
      </c>
      <c r="E23" s="16">
        <v>1</v>
      </c>
      <c r="F23" s="16">
        <f t="shared" si="2"/>
        <v>0.3</v>
      </c>
      <c r="H23">
        <v>1</v>
      </c>
      <c r="I23">
        <f t="shared" si="3"/>
        <v>300</v>
      </c>
      <c r="K23">
        <f t="shared" si="0"/>
        <v>0</v>
      </c>
    </row>
    <row r="24" spans="2:11" ht="14.1" customHeight="1">
      <c r="B24" s="14" t="s">
        <v>116</v>
      </c>
      <c r="C24" s="16" t="s">
        <v>20</v>
      </c>
      <c r="D24" s="16">
        <v>600</v>
      </c>
      <c r="E24" s="16">
        <v>6</v>
      </c>
      <c r="F24" s="16">
        <f t="shared" si="2"/>
        <v>3.6</v>
      </c>
      <c r="H24">
        <v>6</v>
      </c>
      <c r="I24">
        <f t="shared" si="3"/>
        <v>3600</v>
      </c>
      <c r="K24">
        <f t="shared" si="0"/>
        <v>0</v>
      </c>
    </row>
    <row r="25" spans="2:11" ht="14.1" customHeight="1">
      <c r="B25" s="14" t="s">
        <v>107</v>
      </c>
      <c r="C25" s="16" t="s">
        <v>20</v>
      </c>
      <c r="D25" s="16">
        <v>500</v>
      </c>
      <c r="E25" s="16">
        <v>8</v>
      </c>
      <c r="F25" s="16">
        <f t="shared" si="2"/>
        <v>4</v>
      </c>
      <c r="H25">
        <v>8</v>
      </c>
      <c r="I25">
        <f t="shared" si="3"/>
        <v>4000</v>
      </c>
      <c r="K25">
        <f t="shared" si="0"/>
        <v>0</v>
      </c>
    </row>
    <row r="26" spans="2:11" ht="14.1" customHeight="1">
      <c r="B26" s="14" t="s">
        <v>91</v>
      </c>
      <c r="C26" s="16" t="s">
        <v>32</v>
      </c>
      <c r="D26" s="16">
        <v>250</v>
      </c>
      <c r="E26" s="16">
        <v>5</v>
      </c>
      <c r="F26" s="16">
        <f t="shared" si="2"/>
        <v>1.25</v>
      </c>
      <c r="H26">
        <v>5</v>
      </c>
      <c r="I26">
        <f t="shared" si="3"/>
        <v>1250</v>
      </c>
      <c r="K26">
        <f t="shared" si="0"/>
        <v>0</v>
      </c>
    </row>
    <row r="27" spans="2:11" ht="14.1" customHeight="1">
      <c r="B27" s="14" t="s">
        <v>117</v>
      </c>
      <c r="C27" s="16" t="s">
        <v>32</v>
      </c>
      <c r="D27" s="16">
        <v>250</v>
      </c>
      <c r="E27" s="16">
        <v>2</v>
      </c>
      <c r="F27" s="16">
        <f t="shared" si="2"/>
        <v>0.5</v>
      </c>
      <c r="H27">
        <v>2</v>
      </c>
      <c r="I27">
        <f t="shared" si="3"/>
        <v>500</v>
      </c>
      <c r="K27">
        <f t="shared" si="0"/>
        <v>0</v>
      </c>
    </row>
    <row r="28" spans="2:11" ht="14.1" customHeight="1">
      <c r="B28" s="14" t="s">
        <v>108</v>
      </c>
      <c r="C28" s="16" t="s">
        <v>32</v>
      </c>
      <c r="D28" s="16">
        <v>950</v>
      </c>
      <c r="E28" s="16">
        <v>2</v>
      </c>
      <c r="F28" s="16">
        <f t="shared" si="2"/>
        <v>1.9</v>
      </c>
      <c r="H28">
        <v>2</v>
      </c>
      <c r="I28">
        <f t="shared" si="3"/>
        <v>1900</v>
      </c>
      <c r="K28">
        <f t="shared" si="0"/>
        <v>0</v>
      </c>
    </row>
    <row r="29" spans="2:11" ht="14.1" customHeight="1">
      <c r="B29" s="14" t="s">
        <v>92</v>
      </c>
      <c r="C29" s="16" t="s">
        <v>32</v>
      </c>
      <c r="D29" s="16">
        <v>6000</v>
      </c>
      <c r="E29" s="16">
        <v>1</v>
      </c>
      <c r="F29" s="16">
        <f t="shared" si="2"/>
        <v>6</v>
      </c>
      <c r="H29">
        <v>1</v>
      </c>
      <c r="I29">
        <f t="shared" si="3"/>
        <v>6000</v>
      </c>
      <c r="K29">
        <f t="shared" si="0"/>
        <v>0</v>
      </c>
    </row>
    <row r="30" spans="2:11" ht="14.1" customHeight="1">
      <c r="B30" s="14" t="s">
        <v>93</v>
      </c>
      <c r="C30" s="16" t="s">
        <v>32</v>
      </c>
      <c r="D30" s="16">
        <v>1800</v>
      </c>
      <c r="E30" s="16">
        <v>20</v>
      </c>
      <c r="F30" s="16">
        <f t="shared" si="2"/>
        <v>36</v>
      </c>
      <c r="G30">
        <v>10</v>
      </c>
      <c r="I30">
        <f t="shared" si="3"/>
        <v>0</v>
      </c>
      <c r="K30">
        <f t="shared" si="0"/>
        <v>10</v>
      </c>
    </row>
    <row r="31" spans="2:11" ht="14.1" customHeight="1">
      <c r="B31" s="14" t="s">
        <v>97</v>
      </c>
      <c r="C31" s="16" t="s">
        <v>20</v>
      </c>
      <c r="D31" s="16">
        <v>450</v>
      </c>
      <c r="E31" s="16">
        <v>2</v>
      </c>
      <c r="F31" s="16">
        <f t="shared" si="2"/>
        <v>0.9</v>
      </c>
      <c r="H31">
        <v>2</v>
      </c>
      <c r="I31">
        <f t="shared" si="3"/>
        <v>900</v>
      </c>
      <c r="K31">
        <f t="shared" si="0"/>
        <v>0</v>
      </c>
    </row>
    <row r="32" spans="2:11" ht="14.1" customHeight="1">
      <c r="B32" s="14" t="s">
        <v>98</v>
      </c>
      <c r="C32" s="16" t="s">
        <v>20</v>
      </c>
      <c r="D32" s="16">
        <v>50</v>
      </c>
      <c r="E32" s="16">
        <v>10</v>
      </c>
      <c r="F32" s="16">
        <f t="shared" si="2"/>
        <v>0.5</v>
      </c>
      <c r="H32">
        <v>10</v>
      </c>
      <c r="I32">
        <f t="shared" si="3"/>
        <v>500</v>
      </c>
      <c r="K32">
        <f t="shared" si="0"/>
        <v>0</v>
      </c>
    </row>
    <row r="33" spans="2:11" ht="14.1" customHeight="1">
      <c r="B33" s="14" t="s">
        <v>99</v>
      </c>
      <c r="C33" s="16" t="s">
        <v>20</v>
      </c>
      <c r="D33" s="16">
        <v>300</v>
      </c>
      <c r="E33" s="16">
        <v>2</v>
      </c>
      <c r="F33" s="16">
        <f t="shared" si="2"/>
        <v>0.6</v>
      </c>
      <c r="H33">
        <v>2</v>
      </c>
      <c r="I33">
        <f t="shared" si="3"/>
        <v>600</v>
      </c>
      <c r="K33">
        <f t="shared" si="0"/>
        <v>0</v>
      </c>
    </row>
    <row r="34" spans="2:11" ht="14.1" customHeight="1">
      <c r="B34" s="14" t="s">
        <v>100</v>
      </c>
      <c r="C34" s="16" t="s">
        <v>20</v>
      </c>
      <c r="D34" s="16">
        <v>700</v>
      </c>
      <c r="E34" s="16">
        <v>4</v>
      </c>
      <c r="F34" s="16">
        <f t="shared" si="2"/>
        <v>2.8</v>
      </c>
      <c r="H34">
        <v>4</v>
      </c>
      <c r="I34">
        <f t="shared" si="3"/>
        <v>2800</v>
      </c>
      <c r="K34">
        <f t="shared" si="0"/>
        <v>0</v>
      </c>
    </row>
    <row r="35" spans="2:11" ht="14.1" customHeight="1">
      <c r="B35" s="14" t="s">
        <v>101</v>
      </c>
      <c r="C35" s="16" t="s">
        <v>20</v>
      </c>
      <c r="D35" s="16">
        <v>400</v>
      </c>
      <c r="E35" s="16">
        <v>2</v>
      </c>
      <c r="F35" s="16">
        <f t="shared" si="2"/>
        <v>0.8</v>
      </c>
      <c r="H35">
        <v>2</v>
      </c>
      <c r="I35">
        <f t="shared" si="3"/>
        <v>800</v>
      </c>
      <c r="K35">
        <f t="shared" si="0"/>
        <v>0</v>
      </c>
    </row>
    <row r="36" spans="2:11" ht="14.1" customHeight="1">
      <c r="B36" s="14" t="s">
        <v>102</v>
      </c>
      <c r="C36" s="16" t="s">
        <v>20</v>
      </c>
      <c r="D36" s="16">
        <v>300</v>
      </c>
      <c r="E36" s="16">
        <v>2</v>
      </c>
      <c r="F36" s="16">
        <f t="shared" si="2"/>
        <v>0.6</v>
      </c>
      <c r="H36">
        <v>2</v>
      </c>
      <c r="I36">
        <f t="shared" si="3"/>
        <v>600</v>
      </c>
      <c r="K36">
        <f t="shared" si="0"/>
        <v>0</v>
      </c>
    </row>
    <row r="37" spans="2:11" ht="14.1" customHeight="1">
      <c r="B37" s="14" t="s">
        <v>103</v>
      </c>
      <c r="C37" s="16" t="s">
        <v>20</v>
      </c>
      <c r="D37" s="16">
        <v>650</v>
      </c>
      <c r="E37" s="16">
        <v>6</v>
      </c>
      <c r="F37" s="16">
        <f t="shared" si="2"/>
        <v>3.9</v>
      </c>
      <c r="H37">
        <v>6</v>
      </c>
      <c r="I37">
        <f t="shared" si="3"/>
        <v>3900</v>
      </c>
      <c r="K37">
        <f t="shared" si="0"/>
        <v>0</v>
      </c>
    </row>
    <row r="38" spans="2:11" ht="14.1" customHeight="1">
      <c r="B38" s="14" t="s">
        <v>104</v>
      </c>
      <c r="C38" s="16" t="s">
        <v>20</v>
      </c>
      <c r="D38" s="16">
        <v>250</v>
      </c>
      <c r="E38" s="16">
        <v>10</v>
      </c>
      <c r="F38" s="16">
        <f t="shared" si="2"/>
        <v>2.5</v>
      </c>
      <c r="H38">
        <v>10</v>
      </c>
      <c r="I38">
        <f t="shared" si="3"/>
        <v>2500</v>
      </c>
      <c r="K38">
        <f t="shared" si="0"/>
        <v>0</v>
      </c>
    </row>
    <row r="39" spans="2:11" ht="40.5">
      <c r="B39" s="14" t="s">
        <v>105</v>
      </c>
      <c r="C39" s="16" t="s">
        <v>20</v>
      </c>
      <c r="D39" s="16">
        <v>3000</v>
      </c>
      <c r="E39" s="16">
        <v>2</v>
      </c>
      <c r="F39" s="16">
        <f t="shared" si="2"/>
        <v>6</v>
      </c>
      <c r="G39">
        <v>2</v>
      </c>
      <c r="I39">
        <f t="shared" si="3"/>
        <v>0</v>
      </c>
      <c r="K39">
        <f t="shared" si="0"/>
        <v>0</v>
      </c>
    </row>
    <row r="40" spans="2:11" ht="27">
      <c r="B40" s="14" t="s">
        <v>106</v>
      </c>
      <c r="C40" s="16" t="s">
        <v>20</v>
      </c>
      <c r="D40" s="16">
        <v>4000</v>
      </c>
      <c r="E40" s="16">
        <v>2</v>
      </c>
      <c r="F40" s="16">
        <f t="shared" si="2"/>
        <v>8</v>
      </c>
      <c r="G40">
        <v>2</v>
      </c>
      <c r="I40">
        <f t="shared" si="3"/>
        <v>0</v>
      </c>
      <c r="K40">
        <f t="shared" si="0"/>
        <v>0</v>
      </c>
    </row>
    <row r="41" spans="2:11" ht="14.1" customHeight="1">
      <c r="B41" s="14" t="s">
        <v>94</v>
      </c>
      <c r="C41" s="16" t="s">
        <v>32</v>
      </c>
      <c r="D41" s="16">
        <v>3500</v>
      </c>
      <c r="E41" s="16">
        <v>1</v>
      </c>
      <c r="F41" s="16">
        <f t="shared" si="2"/>
        <v>3.5</v>
      </c>
      <c r="H41">
        <v>1</v>
      </c>
      <c r="I41">
        <f t="shared" si="3"/>
        <v>3500</v>
      </c>
      <c r="K41">
        <f t="shared" si="0"/>
        <v>0</v>
      </c>
    </row>
    <row r="42" spans="2:11" ht="14.1" customHeight="1">
      <c r="B42" s="14" t="s">
        <v>95</v>
      </c>
      <c r="C42" s="16" t="s">
        <v>20</v>
      </c>
      <c r="D42" s="16">
        <v>350</v>
      </c>
      <c r="E42" s="16">
        <v>10</v>
      </c>
      <c r="F42" s="16">
        <f t="shared" si="2"/>
        <v>3.5</v>
      </c>
      <c r="H42">
        <v>10</v>
      </c>
      <c r="I42">
        <f t="shared" si="3"/>
        <v>3500</v>
      </c>
      <c r="K42">
        <f t="shared" si="0"/>
        <v>0</v>
      </c>
    </row>
    <row r="43" spans="2:11" ht="14.1" customHeight="1">
      <c r="B43" s="14" t="s">
        <v>96</v>
      </c>
      <c r="C43" s="16" t="s">
        <v>20</v>
      </c>
      <c r="D43" s="16">
        <v>600</v>
      </c>
      <c r="E43" s="16">
        <v>2</v>
      </c>
      <c r="F43" s="16">
        <f t="shared" si="2"/>
        <v>1.2</v>
      </c>
      <c r="H43">
        <v>2</v>
      </c>
      <c r="I43">
        <f t="shared" si="3"/>
        <v>1200</v>
      </c>
      <c r="K43">
        <f t="shared" si="0"/>
        <v>0</v>
      </c>
    </row>
    <row r="44" spans="2:11" ht="14.1" customHeight="1">
      <c r="B44" s="14" t="s">
        <v>120</v>
      </c>
      <c r="C44" s="16" t="s">
        <v>20</v>
      </c>
      <c r="D44" s="16">
        <v>300</v>
      </c>
      <c r="E44" s="16">
        <v>2</v>
      </c>
      <c r="F44" s="16">
        <f t="shared" si="2"/>
        <v>0.6</v>
      </c>
      <c r="H44">
        <v>2</v>
      </c>
      <c r="I44">
        <f t="shared" si="3"/>
        <v>600</v>
      </c>
      <c r="K44">
        <f t="shared" si="0"/>
        <v>0</v>
      </c>
    </row>
    <row r="45" spans="2:11">
      <c r="I45">
        <f>SUM(I1:I44)</f>
        <v>68750</v>
      </c>
    </row>
    <row r="49" spans="1:6">
      <c r="A49" s="15" t="s">
        <v>59</v>
      </c>
      <c r="B49" s="14" t="s">
        <v>75</v>
      </c>
      <c r="C49" s="16" t="s">
        <v>20</v>
      </c>
      <c r="D49" s="16">
        <v>100</v>
      </c>
      <c r="E49" s="3">
        <v>100</v>
      </c>
      <c r="F49" s="3">
        <f t="shared" ref="F49:F66" si="4">D49*E49</f>
        <v>10000</v>
      </c>
    </row>
    <row r="50" spans="1:6">
      <c r="A50" s="15" t="s">
        <v>60</v>
      </c>
      <c r="B50" s="14" t="s">
        <v>76</v>
      </c>
      <c r="C50" s="16" t="s">
        <v>20</v>
      </c>
      <c r="D50" s="16">
        <v>100</v>
      </c>
      <c r="E50" s="3">
        <v>12</v>
      </c>
      <c r="F50" s="3">
        <f t="shared" si="4"/>
        <v>1200</v>
      </c>
    </row>
    <row r="51" spans="1:6">
      <c r="A51" s="15" t="s">
        <v>62</v>
      </c>
      <c r="B51" s="14" t="s">
        <v>77</v>
      </c>
      <c r="C51" s="16" t="s">
        <v>20</v>
      </c>
      <c r="D51" s="16">
        <v>100</v>
      </c>
      <c r="E51" s="3">
        <v>4</v>
      </c>
      <c r="F51" s="3">
        <f t="shared" si="4"/>
        <v>400</v>
      </c>
    </row>
    <row r="52" spans="1:6">
      <c r="A52" s="15" t="s">
        <v>68</v>
      </c>
      <c r="B52" s="14" t="s">
        <v>78</v>
      </c>
      <c r="C52" s="16" t="s">
        <v>32</v>
      </c>
      <c r="D52" s="16">
        <v>250</v>
      </c>
      <c r="E52" s="3">
        <v>2</v>
      </c>
      <c r="F52" s="3">
        <f t="shared" si="4"/>
        <v>500</v>
      </c>
    </row>
    <row r="53" spans="1:6">
      <c r="A53" s="15" t="s">
        <v>69</v>
      </c>
      <c r="B53" s="14" t="s">
        <v>79</v>
      </c>
      <c r="C53" s="16" t="s">
        <v>32</v>
      </c>
      <c r="D53" s="16">
        <v>150</v>
      </c>
      <c r="E53" s="3">
        <v>2</v>
      </c>
      <c r="F53" s="3">
        <f t="shared" si="4"/>
        <v>300</v>
      </c>
    </row>
    <row r="54" spans="1:6">
      <c r="A54" s="15" t="s">
        <v>69</v>
      </c>
      <c r="B54" s="14" t="s">
        <v>112</v>
      </c>
      <c r="C54" s="16" t="s">
        <v>32</v>
      </c>
      <c r="D54" s="16">
        <v>650</v>
      </c>
      <c r="E54" s="3">
        <v>2</v>
      </c>
      <c r="F54" s="3">
        <f t="shared" si="4"/>
        <v>1300</v>
      </c>
    </row>
    <row r="55" spans="1:6">
      <c r="A55" s="15" t="s">
        <v>61</v>
      </c>
      <c r="B55" s="14" t="s">
        <v>80</v>
      </c>
      <c r="C55" s="16" t="s">
        <v>20</v>
      </c>
      <c r="D55" s="16">
        <v>200</v>
      </c>
      <c r="E55" s="3">
        <v>2</v>
      </c>
      <c r="F55" s="3">
        <f t="shared" si="4"/>
        <v>400</v>
      </c>
    </row>
    <row r="56" spans="1:6">
      <c r="A56" s="15">
        <v>30192710</v>
      </c>
      <c r="B56" s="14" t="s">
        <v>81</v>
      </c>
      <c r="C56" s="16" t="s">
        <v>20</v>
      </c>
      <c r="D56" s="16">
        <v>350</v>
      </c>
      <c r="E56" s="3">
        <v>10</v>
      </c>
      <c r="F56" s="3">
        <f t="shared" si="4"/>
        <v>3500</v>
      </c>
    </row>
    <row r="57" spans="1:6" ht="27">
      <c r="A57" s="15">
        <v>30197231</v>
      </c>
      <c r="B57" s="14" t="s">
        <v>84</v>
      </c>
      <c r="C57" s="16" t="s">
        <v>32</v>
      </c>
      <c r="D57" s="16">
        <v>950</v>
      </c>
      <c r="E57" s="3">
        <v>2</v>
      </c>
      <c r="F57" s="3">
        <f t="shared" si="4"/>
        <v>1900</v>
      </c>
    </row>
    <row r="58" spans="1:6">
      <c r="A58" s="15" t="s">
        <v>63</v>
      </c>
      <c r="B58" s="14" t="s">
        <v>85</v>
      </c>
      <c r="C58" s="16" t="s">
        <v>20</v>
      </c>
      <c r="D58" s="16">
        <v>900</v>
      </c>
      <c r="E58" s="3">
        <v>6</v>
      </c>
      <c r="F58" s="3">
        <f t="shared" si="4"/>
        <v>5400</v>
      </c>
    </row>
    <row r="59" spans="1:6">
      <c r="A59" s="15" t="s">
        <v>64</v>
      </c>
      <c r="B59" s="14" t="s">
        <v>86</v>
      </c>
      <c r="C59" s="16" t="s">
        <v>20</v>
      </c>
      <c r="D59" s="16">
        <v>900</v>
      </c>
      <c r="E59" s="3">
        <v>2</v>
      </c>
      <c r="F59" s="3">
        <f t="shared" si="4"/>
        <v>1800</v>
      </c>
    </row>
    <row r="60" spans="1:6" ht="27">
      <c r="A60" s="15">
        <v>30197323</v>
      </c>
      <c r="B60" s="14" t="s">
        <v>87</v>
      </c>
      <c r="C60" s="16" t="s">
        <v>20</v>
      </c>
      <c r="D60" s="16">
        <v>1800</v>
      </c>
      <c r="E60" s="3">
        <v>2</v>
      </c>
      <c r="F60" s="3">
        <f t="shared" si="4"/>
        <v>3600</v>
      </c>
    </row>
    <row r="61" spans="1:6">
      <c r="A61" s="15">
        <v>30197111</v>
      </c>
      <c r="B61" s="14" t="s">
        <v>88</v>
      </c>
      <c r="C61" s="16" t="s">
        <v>32</v>
      </c>
      <c r="D61" s="16">
        <v>90</v>
      </c>
      <c r="E61" s="3">
        <v>20</v>
      </c>
      <c r="F61" s="3">
        <f t="shared" si="4"/>
        <v>1800</v>
      </c>
    </row>
    <row r="62" spans="1:6" ht="27">
      <c r="A62" s="15" t="s">
        <v>67</v>
      </c>
      <c r="B62" s="14" t="s">
        <v>89</v>
      </c>
      <c r="C62" s="16" t="s">
        <v>32</v>
      </c>
      <c r="D62" s="16">
        <v>170</v>
      </c>
      <c r="E62" s="3">
        <v>20</v>
      </c>
      <c r="F62" s="3">
        <f t="shared" si="4"/>
        <v>3400</v>
      </c>
    </row>
    <row r="63" spans="1:6">
      <c r="A63" s="15">
        <v>30197332</v>
      </c>
      <c r="B63" s="14" t="s">
        <v>90</v>
      </c>
      <c r="C63" s="16" t="s">
        <v>20</v>
      </c>
      <c r="D63" s="16">
        <v>2500</v>
      </c>
      <c r="E63" s="3">
        <v>1</v>
      </c>
      <c r="F63" s="3">
        <f t="shared" si="4"/>
        <v>2500</v>
      </c>
    </row>
    <row r="64" spans="1:6">
      <c r="A64" s="15">
        <v>30197622</v>
      </c>
      <c r="B64" s="14" t="s">
        <v>93</v>
      </c>
      <c r="C64" s="16" t="s">
        <v>32</v>
      </c>
      <c r="D64" s="16">
        <v>1800</v>
      </c>
      <c r="E64" s="3">
        <v>10</v>
      </c>
      <c r="F64" s="3">
        <f t="shared" si="4"/>
        <v>18000</v>
      </c>
    </row>
    <row r="65" spans="1:7" ht="40.5">
      <c r="A65" s="15">
        <v>30193110</v>
      </c>
      <c r="B65" s="14" t="s">
        <v>105</v>
      </c>
      <c r="C65" s="16" t="s">
        <v>20</v>
      </c>
      <c r="D65" s="16">
        <v>3000</v>
      </c>
      <c r="E65" s="3">
        <v>2</v>
      </c>
      <c r="F65" s="3">
        <f t="shared" si="4"/>
        <v>6000</v>
      </c>
    </row>
    <row r="66" spans="1:7" ht="27">
      <c r="A66" s="15" t="s">
        <v>74</v>
      </c>
      <c r="B66" s="14" t="s">
        <v>106</v>
      </c>
      <c r="C66" s="16" t="s">
        <v>20</v>
      </c>
      <c r="D66" s="16">
        <v>4000</v>
      </c>
      <c r="E66" s="3">
        <v>2</v>
      </c>
      <c r="F66" s="3">
        <f t="shared" si="4"/>
        <v>8000</v>
      </c>
    </row>
    <row r="67" spans="1:7">
      <c r="F67">
        <f>SUM(F49:F66)</f>
        <v>70000</v>
      </c>
    </row>
    <row r="70" spans="1:7" ht="27">
      <c r="A70" s="26" t="s">
        <v>134</v>
      </c>
      <c r="B70" s="14" t="s">
        <v>135</v>
      </c>
      <c r="C70" s="14" t="s">
        <v>136</v>
      </c>
      <c r="D70" s="14" t="s">
        <v>137</v>
      </c>
      <c r="E70" s="14" t="s">
        <v>138</v>
      </c>
      <c r="F70" s="14" t="s">
        <v>139</v>
      </c>
    </row>
    <row r="71" spans="1:7">
      <c r="A71" s="26" t="s">
        <v>59</v>
      </c>
      <c r="B71" s="14" t="s">
        <v>75</v>
      </c>
      <c r="C71" s="14" t="s">
        <v>20</v>
      </c>
      <c r="D71" s="14">
        <v>100</v>
      </c>
      <c r="E71" s="14">
        <v>100</v>
      </c>
      <c r="F71" s="14">
        <f t="shared" ref="F71:F99" si="5">D71*E71</f>
        <v>10000</v>
      </c>
    </row>
    <row r="72" spans="1:7">
      <c r="A72" s="26" t="s">
        <v>60</v>
      </c>
      <c r="B72" s="14" t="s">
        <v>132</v>
      </c>
      <c r="C72" s="14" t="s">
        <v>20</v>
      </c>
      <c r="D72" s="14">
        <v>100</v>
      </c>
      <c r="E72" s="14">
        <v>24</v>
      </c>
      <c r="F72" s="14">
        <f t="shared" si="5"/>
        <v>2400</v>
      </c>
    </row>
    <row r="73" spans="1:7">
      <c r="A73" s="26" t="s">
        <v>62</v>
      </c>
      <c r="B73" s="14" t="s">
        <v>77</v>
      </c>
      <c r="C73" s="14" t="s">
        <v>20</v>
      </c>
      <c r="D73" s="14">
        <v>100</v>
      </c>
      <c r="E73" s="14">
        <v>6</v>
      </c>
      <c r="F73" s="14">
        <f t="shared" si="5"/>
        <v>600</v>
      </c>
    </row>
    <row r="74" spans="1:7">
      <c r="A74" s="26" t="s">
        <v>69</v>
      </c>
      <c r="B74" s="14" t="s">
        <v>112</v>
      </c>
      <c r="C74" s="14" t="s">
        <v>32</v>
      </c>
      <c r="D74" s="14">
        <v>650</v>
      </c>
      <c r="E74" s="14">
        <v>2</v>
      </c>
      <c r="F74" s="14">
        <f t="shared" si="5"/>
        <v>1300</v>
      </c>
      <c r="G74" t="s">
        <v>133</v>
      </c>
    </row>
    <row r="75" spans="1:7">
      <c r="A75" s="26" t="s">
        <v>61</v>
      </c>
      <c r="B75" s="14" t="s">
        <v>80</v>
      </c>
      <c r="C75" s="14" t="s">
        <v>20</v>
      </c>
      <c r="D75" s="14">
        <v>200</v>
      </c>
      <c r="E75" s="14">
        <v>2</v>
      </c>
      <c r="F75" s="14">
        <f t="shared" si="5"/>
        <v>400</v>
      </c>
    </row>
    <row r="76" spans="1:7">
      <c r="A76" s="26">
        <v>30192710</v>
      </c>
      <c r="B76" s="14" t="s">
        <v>81</v>
      </c>
      <c r="C76" s="14" t="s">
        <v>20</v>
      </c>
      <c r="D76" s="14">
        <v>350</v>
      </c>
      <c r="E76" s="14">
        <v>10</v>
      </c>
      <c r="F76" s="14">
        <f t="shared" si="5"/>
        <v>3500</v>
      </c>
    </row>
    <row r="77" spans="1:7">
      <c r="A77" s="15" t="s">
        <v>66</v>
      </c>
      <c r="B77" s="14" t="s">
        <v>113</v>
      </c>
      <c r="C77" s="14" t="s">
        <v>20</v>
      </c>
      <c r="D77" s="14">
        <v>300</v>
      </c>
      <c r="E77" s="14">
        <v>12</v>
      </c>
      <c r="F77" s="14">
        <f t="shared" si="5"/>
        <v>3600</v>
      </c>
    </row>
    <row r="78" spans="1:7">
      <c r="A78" s="15" t="s">
        <v>66</v>
      </c>
      <c r="B78" s="14" t="s">
        <v>114</v>
      </c>
      <c r="C78" s="14" t="s">
        <v>20</v>
      </c>
      <c r="D78" s="14">
        <v>300</v>
      </c>
      <c r="E78" s="14">
        <v>12</v>
      </c>
      <c r="F78" s="14">
        <f t="shared" si="5"/>
        <v>3600</v>
      </c>
    </row>
    <row r="79" spans="1:7">
      <c r="A79" s="15" t="s">
        <v>118</v>
      </c>
      <c r="B79" s="14" t="s">
        <v>119</v>
      </c>
      <c r="C79" s="14" t="s">
        <v>20</v>
      </c>
      <c r="D79" s="14">
        <v>600</v>
      </c>
      <c r="E79" s="14">
        <v>4</v>
      </c>
      <c r="F79" s="14">
        <f t="shared" si="5"/>
        <v>2400</v>
      </c>
    </row>
    <row r="80" spans="1:7">
      <c r="A80" s="15">
        <v>30192780</v>
      </c>
      <c r="B80" s="14" t="s">
        <v>83</v>
      </c>
      <c r="C80" s="14" t="s">
        <v>20</v>
      </c>
      <c r="D80" s="14">
        <v>1000</v>
      </c>
      <c r="E80" s="14">
        <v>2</v>
      </c>
      <c r="F80" s="14">
        <f t="shared" si="5"/>
        <v>2000</v>
      </c>
    </row>
    <row r="81" spans="1:6">
      <c r="A81" s="15">
        <v>30197340</v>
      </c>
      <c r="B81" s="14" t="s">
        <v>115</v>
      </c>
      <c r="C81" s="14" t="s">
        <v>20</v>
      </c>
      <c r="D81" s="14">
        <v>300</v>
      </c>
      <c r="E81" s="14">
        <v>1</v>
      </c>
      <c r="F81" s="14">
        <f t="shared" si="5"/>
        <v>300</v>
      </c>
    </row>
    <row r="82" spans="1:6">
      <c r="A82" s="15">
        <v>30197235</v>
      </c>
      <c r="B82" s="14" t="s">
        <v>116</v>
      </c>
      <c r="C82" s="14" t="s">
        <v>20</v>
      </c>
      <c r="D82" s="14">
        <v>600</v>
      </c>
      <c r="E82" s="14">
        <v>6</v>
      </c>
      <c r="F82" s="14">
        <f t="shared" si="5"/>
        <v>3600</v>
      </c>
    </row>
    <row r="83" spans="1:6">
      <c r="A83" s="15">
        <v>30197230</v>
      </c>
      <c r="B83" s="14" t="s">
        <v>107</v>
      </c>
      <c r="C83" s="14" t="s">
        <v>20</v>
      </c>
      <c r="D83" s="14">
        <v>500</v>
      </c>
      <c r="E83" s="14">
        <v>8</v>
      </c>
      <c r="F83" s="14">
        <f t="shared" si="5"/>
        <v>4000</v>
      </c>
    </row>
    <row r="84" spans="1:6" ht="27">
      <c r="A84" s="15">
        <v>30199420</v>
      </c>
      <c r="B84" s="14" t="s">
        <v>91</v>
      </c>
      <c r="C84" s="14" t="s">
        <v>32</v>
      </c>
      <c r="D84" s="14">
        <v>250</v>
      </c>
      <c r="E84" s="14">
        <v>5</v>
      </c>
      <c r="F84" s="14">
        <f t="shared" si="5"/>
        <v>1250</v>
      </c>
    </row>
    <row r="85" spans="1:6">
      <c r="A85" s="15">
        <v>30199420</v>
      </c>
      <c r="B85" s="14" t="s">
        <v>117</v>
      </c>
      <c r="C85" s="14" t="s">
        <v>32</v>
      </c>
      <c r="D85" s="14">
        <v>250</v>
      </c>
      <c r="E85" s="14">
        <v>2</v>
      </c>
      <c r="F85" s="14">
        <f t="shared" si="5"/>
        <v>500</v>
      </c>
    </row>
    <row r="86" spans="1:6">
      <c r="A86" s="15">
        <v>30199430</v>
      </c>
      <c r="B86" s="14" t="s">
        <v>108</v>
      </c>
      <c r="C86" s="14" t="s">
        <v>32</v>
      </c>
      <c r="D86" s="14">
        <v>950</v>
      </c>
      <c r="E86" s="14">
        <v>2</v>
      </c>
      <c r="F86" s="14">
        <f t="shared" si="5"/>
        <v>1900</v>
      </c>
    </row>
    <row r="87" spans="1:6">
      <c r="A87" s="15" t="s">
        <v>65</v>
      </c>
      <c r="B87" s="14" t="s">
        <v>92</v>
      </c>
      <c r="C87" s="14" t="s">
        <v>32</v>
      </c>
      <c r="D87" s="14">
        <v>6000</v>
      </c>
      <c r="E87" s="14">
        <v>1</v>
      </c>
      <c r="F87" s="14">
        <f t="shared" si="5"/>
        <v>6000</v>
      </c>
    </row>
    <row r="88" spans="1:6" ht="40.5">
      <c r="A88" s="15">
        <v>30192210</v>
      </c>
      <c r="B88" s="14" t="s">
        <v>97</v>
      </c>
      <c r="C88" s="14" t="s">
        <v>20</v>
      </c>
      <c r="D88" s="14">
        <v>450</v>
      </c>
      <c r="E88" s="14">
        <v>2</v>
      </c>
      <c r="F88" s="14">
        <f t="shared" si="5"/>
        <v>900</v>
      </c>
    </row>
    <row r="89" spans="1:6" ht="40.5">
      <c r="A89" s="15">
        <v>30192220</v>
      </c>
      <c r="B89" s="14" t="s">
        <v>98</v>
      </c>
      <c r="C89" s="14" t="s">
        <v>20</v>
      </c>
      <c r="D89" s="14">
        <v>50</v>
      </c>
      <c r="E89" s="14">
        <v>10</v>
      </c>
      <c r="F89" s="14">
        <f t="shared" si="5"/>
        <v>500</v>
      </c>
    </row>
    <row r="90" spans="1:6">
      <c r="A90" s="15">
        <v>30192230</v>
      </c>
      <c r="B90" s="14" t="s">
        <v>99</v>
      </c>
      <c r="C90" s="14" t="s">
        <v>20</v>
      </c>
      <c r="D90" s="14">
        <v>300</v>
      </c>
      <c r="E90" s="14">
        <v>2</v>
      </c>
      <c r="F90" s="14">
        <f t="shared" si="5"/>
        <v>600</v>
      </c>
    </row>
    <row r="91" spans="1:6" ht="40.5">
      <c r="A91" s="15">
        <v>39263200</v>
      </c>
      <c r="B91" s="14" t="s">
        <v>100</v>
      </c>
      <c r="C91" s="14" t="s">
        <v>20</v>
      </c>
      <c r="D91" s="14">
        <v>700</v>
      </c>
      <c r="E91" s="14">
        <v>4</v>
      </c>
      <c r="F91" s="14">
        <f t="shared" si="5"/>
        <v>2800</v>
      </c>
    </row>
    <row r="92" spans="1:6">
      <c r="A92" s="15" t="s">
        <v>70</v>
      </c>
      <c r="B92" s="14" t="s">
        <v>101</v>
      </c>
      <c r="C92" s="14" t="s">
        <v>20</v>
      </c>
      <c r="D92" s="14">
        <v>400</v>
      </c>
      <c r="E92" s="14">
        <v>2</v>
      </c>
      <c r="F92" s="14">
        <f t="shared" si="5"/>
        <v>800</v>
      </c>
    </row>
    <row r="93" spans="1:6">
      <c r="A93" s="15" t="s">
        <v>71</v>
      </c>
      <c r="B93" s="14" t="s">
        <v>102</v>
      </c>
      <c r="C93" s="14" t="s">
        <v>20</v>
      </c>
      <c r="D93" s="14">
        <v>300</v>
      </c>
      <c r="E93" s="14">
        <v>2</v>
      </c>
      <c r="F93" s="14">
        <f t="shared" si="5"/>
        <v>600</v>
      </c>
    </row>
    <row r="94" spans="1:6">
      <c r="A94" s="15" t="s">
        <v>72</v>
      </c>
      <c r="B94" s="14" t="s">
        <v>103</v>
      </c>
      <c r="C94" s="14" t="s">
        <v>20</v>
      </c>
      <c r="D94" s="14">
        <v>650</v>
      </c>
      <c r="E94" s="14">
        <v>6</v>
      </c>
      <c r="F94" s="14">
        <f t="shared" si="5"/>
        <v>3900</v>
      </c>
    </row>
    <row r="95" spans="1:6">
      <c r="A95" s="15" t="s">
        <v>73</v>
      </c>
      <c r="B95" s="14" t="s">
        <v>104</v>
      </c>
      <c r="C95" s="14" t="s">
        <v>20</v>
      </c>
      <c r="D95" s="14">
        <v>250</v>
      </c>
      <c r="E95" s="14">
        <v>10</v>
      </c>
      <c r="F95" s="14">
        <f t="shared" si="5"/>
        <v>2500</v>
      </c>
    </row>
    <row r="96" spans="1:6">
      <c r="A96" s="15">
        <v>22991190</v>
      </c>
      <c r="B96" s="14" t="s">
        <v>94</v>
      </c>
      <c r="C96" s="14" t="s">
        <v>32</v>
      </c>
      <c r="D96" s="14">
        <v>3500</v>
      </c>
      <c r="E96" s="14">
        <v>1</v>
      </c>
      <c r="F96" s="14">
        <f t="shared" si="5"/>
        <v>3500</v>
      </c>
    </row>
    <row r="97" spans="1:6">
      <c r="A97" s="15">
        <v>22811150</v>
      </c>
      <c r="B97" s="14" t="s">
        <v>95</v>
      </c>
      <c r="C97" s="14" t="s">
        <v>20</v>
      </c>
      <c r="D97" s="14">
        <v>350</v>
      </c>
      <c r="E97" s="14">
        <v>10</v>
      </c>
      <c r="F97" s="14">
        <f t="shared" si="5"/>
        <v>3500</v>
      </c>
    </row>
    <row r="98" spans="1:6">
      <c r="A98" s="15">
        <v>39241210</v>
      </c>
      <c r="B98" s="14" t="s">
        <v>96</v>
      </c>
      <c r="C98" s="14" t="s">
        <v>20</v>
      </c>
      <c r="D98" s="14">
        <v>600</v>
      </c>
      <c r="E98" s="14">
        <v>2</v>
      </c>
      <c r="F98" s="14">
        <f t="shared" si="5"/>
        <v>1200</v>
      </c>
    </row>
    <row r="99" spans="1:6">
      <c r="A99" s="15">
        <v>39292510</v>
      </c>
      <c r="B99" s="14" t="s">
        <v>120</v>
      </c>
      <c r="C99" s="14" t="s">
        <v>20</v>
      </c>
      <c r="D99" s="14">
        <v>300</v>
      </c>
      <c r="E99" s="14">
        <v>2</v>
      </c>
      <c r="F99" s="14">
        <f t="shared" si="5"/>
        <v>600</v>
      </c>
    </row>
    <row r="100" spans="1:6">
      <c r="F100" s="25">
        <f>SUM(F71:F99)</f>
        <v>68750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2025</vt:lpstr>
      <vt:lpstr>Лист1</vt:lpstr>
      <vt:lpstr>Лист4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PEPANYAN</cp:lastModifiedBy>
  <cp:lastPrinted>2021-08-24T11:00:40Z</cp:lastPrinted>
  <dcterms:created xsi:type="dcterms:W3CDTF">2019-12-01T16:58:05Z</dcterms:created>
  <dcterms:modified xsi:type="dcterms:W3CDTF">2025-08-27T08:36:19Z</dcterms:modified>
</cp:coreProperties>
</file>